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UONG\Desktop\"/>
    </mc:Choice>
  </mc:AlternateContent>
  <bookViews>
    <workbookView xWindow="0" yWindow="0" windowWidth="20490" windowHeight="6795" activeTab="3"/>
  </bookViews>
  <sheets>
    <sheet name="VAN" sheetId="1" r:id="rId1"/>
    <sheet name="ANH" sheetId="2" r:id="rId2"/>
    <sheet name="TOAN" sheetId="3" r:id="rId3"/>
    <sheet name="Thong ke" sheetId="4" r:id="rId4"/>
  </sheets>
  <definedNames>
    <definedName name="anhss">ANH!$O$8:$O$13,ANH!$O$15:$O$23,ANH!$O$25:$O$34,ANH!$O$36:$O$46,ANH!$O$48:$O$56,ANH!$O$58:$O$65,ANH!$O$67:$O$82,ANH!$O$84:$O$96,ANH!$O$98:$O$102</definedName>
    <definedName name="ss">VAN!$AW$8:$AW$13,VAN!$AW$15:$AW$23,VAN!$AW$25:$AW$34,VAN!$AW$36:$AW$46,VAN!$AW$48:$AW$56,VAN!$AW$58:$AW$65,VAN!$AW$67:$AW$82,VAN!$AW$84:$AW$96,VAN!$AW$98:$AW$102</definedName>
    <definedName name="toanss">TOAN!$AW$8:$AW$13,TOAN!$AW$15:$AW$23,TOAN!$AW$25:$AW$34,TOAN!$AW$36:$AW$46,TOAN!$AW$48:$AW$56,TOAN!$AW$58:$AW$65,TOAN!$AW$67:$AW$82,TOAN!$AW$84:$AW$96,TOAN!$AW$98:$AW$102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4" l="1"/>
  <c r="G14" i="4"/>
  <c r="D14" i="4"/>
  <c r="J6" i="4"/>
  <c r="K6" i="4" s="1"/>
  <c r="J7" i="4"/>
  <c r="K7" i="4" s="1"/>
  <c r="J8" i="4"/>
  <c r="J9" i="4"/>
  <c r="J10" i="4"/>
  <c r="K10" i="4" s="1"/>
  <c r="J11" i="4"/>
  <c r="K11" i="4" s="1"/>
  <c r="J12" i="4"/>
  <c r="J13" i="4"/>
  <c r="J5" i="4"/>
  <c r="K5" i="4" s="1"/>
  <c r="G6" i="4"/>
  <c r="G7" i="4"/>
  <c r="H7" i="4" s="1"/>
  <c r="G8" i="4"/>
  <c r="H8" i="4" s="1"/>
  <c r="G9" i="4"/>
  <c r="H9" i="4" s="1"/>
  <c r="G10" i="4"/>
  <c r="G11" i="4"/>
  <c r="H11" i="4" s="1"/>
  <c r="G12" i="4"/>
  <c r="H12" i="4" s="1"/>
  <c r="G13" i="4"/>
  <c r="H13" i="4" s="1"/>
  <c r="G5" i="4"/>
  <c r="D6" i="4"/>
  <c r="D7" i="4"/>
  <c r="E7" i="4" s="1"/>
  <c r="D8" i="4"/>
  <c r="D9" i="4"/>
  <c r="D10" i="4"/>
  <c r="D11" i="4"/>
  <c r="E11" i="4" s="1"/>
  <c r="D12" i="4"/>
  <c r="D13" i="4"/>
  <c r="D5" i="4"/>
  <c r="E5" i="4" s="1"/>
  <c r="I7" i="4"/>
  <c r="Q7" i="4" s="1"/>
  <c r="I8" i="4"/>
  <c r="Q8" i="4" s="1"/>
  <c r="I11" i="4"/>
  <c r="Q11" i="4" s="1"/>
  <c r="I12" i="4"/>
  <c r="Q12" i="4" s="1"/>
  <c r="F7" i="4"/>
  <c r="P7" i="4" s="1"/>
  <c r="F11" i="4"/>
  <c r="P11" i="4" s="1"/>
  <c r="AX9" i="3"/>
  <c r="AX10" i="3"/>
  <c r="AX11" i="3"/>
  <c r="AX12" i="3"/>
  <c r="AX13" i="3"/>
  <c r="AX15" i="3"/>
  <c r="AX16" i="3"/>
  <c r="AX17" i="3"/>
  <c r="AX18" i="3"/>
  <c r="AX19" i="3"/>
  <c r="AX20" i="3"/>
  <c r="AX21" i="3"/>
  <c r="AX22" i="3"/>
  <c r="AX23" i="3"/>
  <c r="AX25" i="3"/>
  <c r="AX26" i="3"/>
  <c r="AX27" i="3"/>
  <c r="AX28" i="3"/>
  <c r="AX29" i="3"/>
  <c r="AX30" i="3"/>
  <c r="AX31" i="3"/>
  <c r="AX32" i="3"/>
  <c r="AX33" i="3"/>
  <c r="AX34" i="3"/>
  <c r="AX36" i="3"/>
  <c r="AX37" i="3"/>
  <c r="AX38" i="3"/>
  <c r="AX39" i="3"/>
  <c r="AX40" i="3"/>
  <c r="AX41" i="3"/>
  <c r="AX42" i="3"/>
  <c r="AX43" i="3"/>
  <c r="AX44" i="3"/>
  <c r="AX45" i="3"/>
  <c r="AX46" i="3"/>
  <c r="AX48" i="3"/>
  <c r="I5" i="4" s="1"/>
  <c r="Q5" i="4" s="1"/>
  <c r="AX49" i="3"/>
  <c r="I6" i="4" s="1"/>
  <c r="Q6" i="4" s="1"/>
  <c r="AX50" i="3"/>
  <c r="AX51" i="3"/>
  <c r="AX52" i="3"/>
  <c r="I9" i="4" s="1"/>
  <c r="Q9" i="4" s="1"/>
  <c r="AX53" i="3"/>
  <c r="I10" i="4" s="1"/>
  <c r="Q10" i="4" s="1"/>
  <c r="AX54" i="3"/>
  <c r="AX55" i="3"/>
  <c r="AX56" i="3"/>
  <c r="I13" i="4" s="1"/>
  <c r="Q13" i="4" s="1"/>
  <c r="AX58" i="3"/>
  <c r="AX59" i="3"/>
  <c r="AX60" i="3"/>
  <c r="AX61" i="3"/>
  <c r="AX62" i="3"/>
  <c r="AX63" i="3"/>
  <c r="AX64" i="3"/>
  <c r="AX65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8" i="3"/>
  <c r="AX99" i="3"/>
  <c r="AX100" i="3"/>
  <c r="AX101" i="3"/>
  <c r="AX102" i="3"/>
  <c r="AX8" i="3"/>
  <c r="P25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4" i="2"/>
  <c r="P45" i="2"/>
  <c r="P46" i="2"/>
  <c r="P48" i="2"/>
  <c r="F5" i="4" s="1"/>
  <c r="P5" i="4" s="1"/>
  <c r="P49" i="2"/>
  <c r="F6" i="4" s="1"/>
  <c r="P6" i="4" s="1"/>
  <c r="P50" i="2"/>
  <c r="P51" i="2"/>
  <c r="F8" i="4" s="1"/>
  <c r="P8" i="4" s="1"/>
  <c r="P52" i="2"/>
  <c r="F9" i="4" s="1"/>
  <c r="P9" i="4" s="1"/>
  <c r="P53" i="2"/>
  <c r="F10" i="4" s="1"/>
  <c r="P10" i="4" s="1"/>
  <c r="P54" i="2"/>
  <c r="P55" i="2"/>
  <c r="F12" i="4" s="1"/>
  <c r="P12" i="4" s="1"/>
  <c r="P56" i="2"/>
  <c r="F13" i="4" s="1"/>
  <c r="P13" i="4" s="1"/>
  <c r="P58" i="2"/>
  <c r="P59" i="2"/>
  <c r="P60" i="2"/>
  <c r="P61" i="2"/>
  <c r="P62" i="2"/>
  <c r="P63" i="2"/>
  <c r="P64" i="2"/>
  <c r="P65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8" i="2"/>
  <c r="P99" i="2"/>
  <c r="P100" i="2"/>
  <c r="P101" i="2"/>
  <c r="P102" i="2"/>
  <c r="P16" i="2"/>
  <c r="P17" i="2"/>
  <c r="P18" i="2"/>
  <c r="P19" i="2"/>
  <c r="P20" i="2"/>
  <c r="P21" i="2"/>
  <c r="P22" i="2"/>
  <c r="P23" i="2"/>
  <c r="P15" i="2"/>
  <c r="P9" i="2"/>
  <c r="P10" i="2"/>
  <c r="P11" i="2"/>
  <c r="P12" i="2"/>
  <c r="P13" i="2"/>
  <c r="P8" i="2"/>
  <c r="AX16" i="1"/>
  <c r="AX17" i="1"/>
  <c r="AX18" i="1"/>
  <c r="AX19" i="1"/>
  <c r="AX20" i="1"/>
  <c r="AX21" i="1"/>
  <c r="AX22" i="1"/>
  <c r="AX23" i="1"/>
  <c r="AX25" i="1"/>
  <c r="AX26" i="1"/>
  <c r="AX27" i="1"/>
  <c r="AX28" i="1"/>
  <c r="AX29" i="1"/>
  <c r="AX30" i="1"/>
  <c r="AX31" i="1"/>
  <c r="AX32" i="1"/>
  <c r="AX33" i="1"/>
  <c r="AX34" i="1"/>
  <c r="AX36" i="1"/>
  <c r="AX37" i="1"/>
  <c r="AX38" i="1"/>
  <c r="AX39" i="1"/>
  <c r="AX40" i="1"/>
  <c r="AX41" i="1"/>
  <c r="AX42" i="1"/>
  <c r="AX43" i="1"/>
  <c r="AX44" i="1"/>
  <c r="AX45" i="1"/>
  <c r="AX46" i="1"/>
  <c r="AX48" i="1"/>
  <c r="C5" i="4" s="1"/>
  <c r="O5" i="4" s="1"/>
  <c r="AX49" i="1"/>
  <c r="C6" i="4" s="1"/>
  <c r="O6" i="4" s="1"/>
  <c r="AX50" i="1"/>
  <c r="C7" i="4" s="1"/>
  <c r="O7" i="4" s="1"/>
  <c r="AX51" i="1"/>
  <c r="C8" i="4" s="1"/>
  <c r="O8" i="4" s="1"/>
  <c r="AX52" i="1"/>
  <c r="C9" i="4" s="1"/>
  <c r="O9" i="4" s="1"/>
  <c r="AX53" i="1"/>
  <c r="C10" i="4" s="1"/>
  <c r="O10" i="4" s="1"/>
  <c r="AX54" i="1"/>
  <c r="C11" i="4" s="1"/>
  <c r="O11" i="4" s="1"/>
  <c r="AX55" i="1"/>
  <c r="C12" i="4" s="1"/>
  <c r="O12" i="4" s="1"/>
  <c r="AX56" i="1"/>
  <c r="C13" i="4" s="1"/>
  <c r="O13" i="4" s="1"/>
  <c r="AX58" i="1"/>
  <c r="AX59" i="1"/>
  <c r="AX60" i="1"/>
  <c r="AX61" i="1"/>
  <c r="AX62" i="1"/>
  <c r="AX63" i="1"/>
  <c r="AX64" i="1"/>
  <c r="AX65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8" i="1"/>
  <c r="AX99" i="1"/>
  <c r="AX100" i="1"/>
  <c r="AX101" i="1"/>
  <c r="AX102" i="1"/>
  <c r="AX15" i="1"/>
  <c r="AX9" i="1"/>
  <c r="AX10" i="1"/>
  <c r="AX11" i="1"/>
  <c r="AX12" i="1"/>
  <c r="AX13" i="1"/>
  <c r="AX8" i="1"/>
  <c r="H5" i="4" l="1"/>
  <c r="H10" i="4"/>
  <c r="H6" i="4"/>
  <c r="K8" i="4"/>
  <c r="K13" i="4"/>
  <c r="K9" i="4"/>
  <c r="E12" i="4"/>
  <c r="E10" i="4"/>
  <c r="E6" i="4"/>
  <c r="K12" i="4"/>
  <c r="E13" i="4"/>
  <c r="E8" i="4"/>
  <c r="E9" i="4"/>
</calcChain>
</file>

<file path=xl/sharedStrings.xml><?xml version="1.0" encoding="utf-8"?>
<sst xmlns="http://schemas.openxmlformats.org/spreadsheetml/2006/main" count="416" uniqueCount="132">
  <si>
    <t>SỞ GIÁO DỤC VÀO ĐÀO TẠO BÌNH DƯƠNG</t>
  </si>
  <si>
    <t>KỲ THI TUYỂN SINH VÀO LỚP 10 THPT NĂM HỌC 2019 -2020</t>
  </si>
  <si>
    <t>THỐNG KÊ ĐIỂM MÔN NGỮ VĂN TUYỂN SINH VÀO LỚP 10 THPT</t>
  </si>
  <si>
    <t>STT</t>
  </si>
  <si>
    <t>Huyện/thị</t>
  </si>
  <si>
    <t>Số TS ĐK</t>
  </si>
  <si>
    <t>Số TS dự thi</t>
  </si>
  <si>
    <t>&lt;5</t>
  </si>
  <si>
    <t>&gt;=5</t>
  </si>
  <si>
    <t>Tổng cộng</t>
  </si>
  <si>
    <t>Tỷ lệ</t>
  </si>
  <si>
    <t>Bàu Bàng</t>
  </si>
  <si>
    <t>THCS Cây Trường</t>
  </si>
  <si>
    <t>THCS Lai Hưng</t>
  </si>
  <si>
    <t>THCS Lai Uyên</t>
  </si>
  <si>
    <t>THCS Long Bình</t>
  </si>
  <si>
    <t>THCS Quang Trung</t>
  </si>
  <si>
    <t>THCS Trừ Văn Thố</t>
  </si>
  <si>
    <t>Bến Cát</t>
  </si>
  <si>
    <t>MN-TH-THCS Phù Đổng</t>
  </si>
  <si>
    <t>THCS Bình Phú</t>
  </si>
  <si>
    <t>THCS Chánh Phú Hòa</t>
  </si>
  <si>
    <t>THCS Hòa Lợi</t>
  </si>
  <si>
    <t>THCS Lê Quý Đôn</t>
  </si>
  <si>
    <t>THCS Mỹ Phước</t>
  </si>
  <si>
    <t>THCS Mỹ Thạnh</t>
  </si>
  <si>
    <t>THCS Phú An</t>
  </si>
  <si>
    <t>THCS Thới Hòa</t>
  </si>
  <si>
    <t>Dầu Tiếng</t>
  </si>
  <si>
    <t>THCS An Lập</t>
  </si>
  <si>
    <t>THCS Định An</t>
  </si>
  <si>
    <t>THCS Định Hiệp</t>
  </si>
  <si>
    <t>THCS Long Hòa</t>
  </si>
  <si>
    <t>THCS Minh Hòa</t>
  </si>
  <si>
    <t>THCS Minh Tân</t>
  </si>
  <si>
    <t>THCS Minh Thạnh</t>
  </si>
  <si>
    <t>THCS Nguyễn Bỉnh Khiêm</t>
  </si>
  <si>
    <t>THCS Thanh An</t>
  </si>
  <si>
    <t>THPT Thanh Tuyền</t>
  </si>
  <si>
    <t>Dĩ An</t>
  </si>
  <si>
    <t>THCS An Bình DA</t>
  </si>
  <si>
    <t>THCS Bình An</t>
  </si>
  <si>
    <t>THCS Bình Thắng</t>
  </si>
  <si>
    <t>THCS Bình Thắng B</t>
  </si>
  <si>
    <t>THCS Dĩ An</t>
  </si>
  <si>
    <t>THCS Đông Hòa</t>
  </si>
  <si>
    <t>THCS Tân Bình</t>
  </si>
  <si>
    <t>THCS Tân Đông Hiệp</t>
  </si>
  <si>
    <t>THCS Võ Trường Toản</t>
  </si>
  <si>
    <t>TH-THCS-THPT Phan Chu Trinh</t>
  </si>
  <si>
    <t>TH-THCS-THPT Việt Anh 2</t>
  </si>
  <si>
    <t>Phú Giáo</t>
  </si>
  <si>
    <t>THCS An Bình PG</t>
  </si>
  <si>
    <t>THCS An Linh</t>
  </si>
  <si>
    <t>THCS Bùi Thị Xuân</t>
  </si>
  <si>
    <t>THCS Nguyễn Trãi</t>
  </si>
  <si>
    <t>THCS Phước Hòa</t>
  </si>
  <si>
    <t>THCS Tam Lập</t>
  </si>
  <si>
    <t>THCS Trần Hưng Đạo</t>
  </si>
  <si>
    <t>THCS Trần Quang Diệu</t>
  </si>
  <si>
    <t>THCS Vĩnh Hòa</t>
  </si>
  <si>
    <t>Tân Uyên</t>
  </si>
  <si>
    <t>THCS Hội Nghĩa</t>
  </si>
  <si>
    <t>THCS Huỳnh Văn Lũy</t>
  </si>
  <si>
    <t>THCS Khánh Bình</t>
  </si>
  <si>
    <t>THCS Lê Thị Trung</t>
  </si>
  <si>
    <t>THCS Nguyễn Quốc Phú</t>
  </si>
  <si>
    <t>THCS Tân Phước Khánh</t>
  </si>
  <si>
    <t>THCS Thái Hòa</t>
  </si>
  <si>
    <t>THCS Vĩnh Tân</t>
  </si>
  <si>
    <t>Thủ Dầu Một</t>
  </si>
  <si>
    <t>THCS Chánh Nghĩa</t>
  </si>
  <si>
    <t>THCS Chu Văn An</t>
  </si>
  <si>
    <t>THCS Định Hòa</t>
  </si>
  <si>
    <t>THCS Hòa Phú</t>
  </si>
  <si>
    <t>THCS Nguyễn Thị Minh Khai</t>
  </si>
  <si>
    <t>THCS Nguyễn Văn Cừ</t>
  </si>
  <si>
    <t>THCS Nguyễn Viết Xuân</t>
  </si>
  <si>
    <t>THCS Phú Cường</t>
  </si>
  <si>
    <t>THCS Phú Hòa</t>
  </si>
  <si>
    <t>THCS Phú Mỹ</t>
  </si>
  <si>
    <t>THCS Trần Bình Trọng</t>
  </si>
  <si>
    <t>THCS Tương Bình Hiệp</t>
  </si>
  <si>
    <t>Trung - Tiểu học  PéTrusKý</t>
  </si>
  <si>
    <t>TH-THCS-THPT Việt Anh</t>
  </si>
  <si>
    <t>TH-THCS-THPT Ngô Thời Nhiệm</t>
  </si>
  <si>
    <t>THCS-THPT Nguyễn Khuyến</t>
  </si>
  <si>
    <t>Thuận An</t>
  </si>
  <si>
    <t>THCS Bình Chuẩn</t>
  </si>
  <si>
    <t>THCS Châu Văn Liêm</t>
  </si>
  <si>
    <t>THCS Nguyễn Thái Bình</t>
  </si>
  <si>
    <t>THCS Nguyễn Trung Trực</t>
  </si>
  <si>
    <t>THCS Nguyễn Trường Tộ</t>
  </si>
  <si>
    <t>THCS Nguyễn Văn Tiết</t>
  </si>
  <si>
    <t>THCS Nguyễn Văn Trỗi</t>
  </si>
  <si>
    <t>THCS Phú Long</t>
  </si>
  <si>
    <t>THCS Tân Thới</t>
  </si>
  <si>
    <t>THCS Thuận Giao</t>
  </si>
  <si>
    <t>THCS Trần Đại Nghĩa</t>
  </si>
  <si>
    <t>THCS Trịnh Hoài Đức</t>
  </si>
  <si>
    <t>TH-THCS-THPT Đức Trí</t>
  </si>
  <si>
    <t>Bắc Tân Uyên</t>
  </si>
  <si>
    <t>THCS Lạc An</t>
  </si>
  <si>
    <t>THCS Tân Mỹ</t>
  </si>
  <si>
    <t>THPT Lê Lợi</t>
  </si>
  <si>
    <t>THPT Tân Bình</t>
  </si>
  <si>
    <t>THPT Thường Tân</t>
  </si>
  <si>
    <t>Ngoài tỉnh</t>
  </si>
  <si>
    <t>Bình Dương, ngày 13 tháng 6 năm 2019</t>
  </si>
  <si>
    <t>CHỦ TỊCH HỘI ĐỒNG CHẤM</t>
  </si>
  <si>
    <t>Nguyễn Phương Dung</t>
  </si>
  <si>
    <t>THỐNG KÊ ĐIỂM MÔN TIẾNG ANH TUYỂN SINH VÀO LỚP 10 THPT</t>
  </si>
  <si>
    <t>0.1 đến dưới 3.5</t>
  </si>
  <si>
    <t>3.5 đến dưới 5</t>
  </si>
  <si>
    <t>5 đến dưới 6.5</t>
  </si>
  <si>
    <t>6.5 đến dưới 8</t>
  </si>
  <si>
    <t>8 đến dưới 10</t>
  </si>
  <si>
    <t>THỐNG KÊ ĐIỂM MÔN TOÁN TUYỂN SINH VÀO LỚP 10 THPT</t>
  </si>
  <si>
    <t>Stt</t>
  </si>
  <si>
    <t>Đơn vị</t>
  </si>
  <si>
    <t>Văn</t>
  </si>
  <si>
    <t>Anh</t>
  </si>
  <si>
    <t>Toán</t>
  </si>
  <si>
    <t>Xếp hạng</t>
  </si>
  <si>
    <t>% trên TB</t>
  </si>
  <si>
    <t>Tỉ lệ chung của tỉnh</t>
  </si>
  <si>
    <t>Xh</t>
  </si>
  <si>
    <t>Ss với tỉnh</t>
  </si>
  <si>
    <t>Năm 2019-2020</t>
  </si>
  <si>
    <t>Năm 2018-2019</t>
  </si>
  <si>
    <t>SO SÁNH XẾP HẠNG NĂM 2019-2020 
VỚI NĂM HỌC 2018-2019</t>
  </si>
  <si>
    <t>Xếp hạng tăng/ giảm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</si>
</sst>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10" fontId="3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shrinkToFit="1"/>
    </xf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shrinkToFit="1"/>
    </xf>
    <xf numFmtId="10" fontId="2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shrinkToFit="1"/>
    </xf>
    <xf numFmtId="0" fontId="3" fillId="0" borderId="2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2" fillId="3" borderId="2" xfId="0" applyNumberFormat="1" applyFont="1" applyFill="1" applyBorder="1" applyAlignment="1">
      <alignment horizontal="center" shrinkToFit="1"/>
    </xf>
    <xf numFmtId="10" fontId="2" fillId="3" borderId="2" xfId="0" applyNumberFormat="1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6" fillId="0" borderId="2" xfId="0" applyFont="1" applyBorder="1" applyAlignment="1">
      <alignment shrinkToFit="1"/>
    </xf>
    <xf numFmtId="9" fontId="2" fillId="3" borderId="2" xfId="0" applyNumberFormat="1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37" fontId="2" fillId="0" borderId="2" xfId="1" applyNumberFormat="1" applyFont="1" applyBorder="1" applyAlignment="1">
      <alignment horizontal="center" shrinkToFit="1"/>
    </xf>
    <xf numFmtId="0" fontId="2" fillId="0" borderId="2" xfId="0" applyNumberFormat="1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3" borderId="2" xfId="0" applyFont="1" applyFill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0" fontId="9" fillId="0" borderId="0" xfId="0" applyFont="1"/>
    <xf numFmtId="0" fontId="2" fillId="3" borderId="2" xfId="0" applyNumberFormat="1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shrinkToFit="1"/>
    </xf>
    <xf numFmtId="9" fontId="2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shrinkToFit="1"/>
    </xf>
    <xf numFmtId="1" fontId="2" fillId="2" borderId="2" xfId="0" applyNumberFormat="1" applyFont="1" applyFill="1" applyBorder="1" applyAlignment="1">
      <alignment horizontal="center" shrinkToFit="1"/>
    </xf>
    <xf numFmtId="1" fontId="3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shrinkToFit="1"/>
    </xf>
    <xf numFmtId="0" fontId="3" fillId="0" borderId="0" xfId="0" applyFont="1" applyFill="1"/>
    <xf numFmtId="1" fontId="10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1" fontId="10" fillId="0" borderId="2" xfId="0" applyNumberFormat="1" applyFont="1" applyBorder="1" applyAlignment="1">
      <alignment horizontal="center" shrinkToFit="1"/>
    </xf>
    <xf numFmtId="10" fontId="3" fillId="0" borderId="2" xfId="0" applyNumberFormat="1" applyFont="1" applyBorder="1" applyAlignment="1">
      <alignment horizontal="center" shrinkToFit="1"/>
    </xf>
    <xf numFmtId="10" fontId="3" fillId="0" borderId="2" xfId="0" applyNumberFormat="1" applyFont="1" applyBorder="1" applyAlignment="1">
      <alignment shrinkToFit="1"/>
    </xf>
    <xf numFmtId="10" fontId="10" fillId="2" borderId="2" xfId="0" applyNumberFormat="1" applyFont="1" applyFill="1" applyBorder="1" applyAlignment="1">
      <alignment horizontal="center" shrinkToFit="1"/>
    </xf>
    <xf numFmtId="0" fontId="2" fillId="0" borderId="2" xfId="0" applyFont="1" applyBorder="1" applyAlignment="1">
      <alignment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4"/>
  <sheetViews>
    <sheetView topLeftCell="O61" workbookViewId="0">
      <selection activeCell="AB110" sqref="AB110"/>
    </sheetView>
  </sheetViews>
  <sheetFormatPr defaultRowHeight="15" x14ac:dyDescent="0.25"/>
  <cols>
    <col min="1" max="1" width="3.85546875" style="33" customWidth="1"/>
    <col min="2" max="2" width="25.7109375" style="34" customWidth="1"/>
    <col min="3" max="3" width="8.140625" style="33" customWidth="1"/>
    <col min="4" max="4" width="6.42578125" style="33" customWidth="1"/>
    <col min="5" max="5" width="3.5703125" style="1" customWidth="1"/>
    <col min="6" max="6" width="5.28515625" style="1" customWidth="1"/>
    <col min="7" max="7" width="3.7109375" style="1" customWidth="1"/>
    <col min="8" max="8" width="4.85546875" style="1" customWidth="1"/>
    <col min="9" max="9" width="3.7109375" style="1" customWidth="1"/>
    <col min="10" max="10" width="4.7109375" style="1" customWidth="1"/>
    <col min="11" max="11" width="4.85546875" style="1" customWidth="1"/>
    <col min="12" max="14" width="4.7109375" style="1" customWidth="1"/>
    <col min="15" max="15" width="4.85546875" style="1" customWidth="1"/>
    <col min="16" max="18" width="4.7109375" style="1" customWidth="1"/>
    <col min="19" max="19" width="4.42578125" style="1" customWidth="1"/>
    <col min="20" max="20" width="4.7109375" style="1" customWidth="1"/>
    <col min="21" max="21" width="4.28515625" style="1" customWidth="1"/>
    <col min="22" max="22" width="4.7109375" style="1" customWidth="1"/>
    <col min="23" max="23" width="4.5703125" style="1" customWidth="1"/>
    <col min="24" max="24" width="4.7109375" style="1" customWidth="1"/>
    <col min="25" max="25" width="5.7109375" style="1" customWidth="1"/>
    <col min="26" max="26" width="9.140625" style="2" customWidth="1"/>
    <col min="27" max="30" width="5.5703125" style="1" bestFit="1" customWidth="1"/>
    <col min="31" max="31" width="6" style="1" bestFit="1" customWidth="1"/>
    <col min="32" max="34" width="5.5703125" style="1" bestFit="1" customWidth="1"/>
    <col min="35" max="35" width="5" style="1" customWidth="1"/>
    <col min="36" max="36" width="4.7109375" style="1" customWidth="1"/>
    <col min="37" max="37" width="4.85546875" style="1" customWidth="1"/>
    <col min="38" max="40" width="4.7109375" style="1" customWidth="1"/>
    <col min="41" max="41" width="4.42578125" style="1" bestFit="1" customWidth="1"/>
    <col min="42" max="42" width="4.7109375" style="1" customWidth="1"/>
    <col min="43" max="43" width="3.28515625" style="1" customWidth="1"/>
    <col min="44" max="44" width="4.7109375" style="1" customWidth="1"/>
    <col min="45" max="45" width="4" style="1" customWidth="1"/>
    <col min="46" max="46" width="4.7109375" style="1" customWidth="1"/>
    <col min="47" max="47" width="4" style="1" customWidth="1"/>
    <col min="48" max="48" width="6.7109375" style="1" bestFit="1" customWidth="1"/>
    <col min="49" max="50" width="8" style="2" customWidth="1"/>
    <col min="51" max="16384" width="9.140625" style="1"/>
  </cols>
  <sheetData>
    <row r="1" spans="1:50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50" x14ac:dyDescent="0.25">
      <c r="A2" s="3" t="s">
        <v>1</v>
      </c>
      <c r="B2" s="4"/>
      <c r="C2" s="5"/>
      <c r="D2" s="5"/>
      <c r="E2" s="5"/>
      <c r="F2" s="5"/>
      <c r="G2" s="5"/>
      <c r="H2" s="5"/>
    </row>
    <row r="4" spans="1:50" ht="18.75" x14ac:dyDescent="0.3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1"/>
    </row>
    <row r="5" spans="1:50" ht="15" customHeight="1" x14ac:dyDescent="0.25">
      <c r="A5" s="63" t="s">
        <v>3</v>
      </c>
      <c r="B5" s="65" t="s">
        <v>4</v>
      </c>
      <c r="C5" s="67" t="s">
        <v>5</v>
      </c>
      <c r="D5" s="67" t="s">
        <v>6</v>
      </c>
      <c r="E5" s="58" t="s">
        <v>7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 t="s">
        <v>8</v>
      </c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6" t="s">
        <v>123</v>
      </c>
    </row>
    <row r="6" spans="1:50" s="9" customFormat="1" ht="25.5" x14ac:dyDescent="0.25">
      <c r="A6" s="64"/>
      <c r="B6" s="66"/>
      <c r="C6" s="68"/>
      <c r="D6" s="68"/>
      <c r="E6" s="6">
        <v>0</v>
      </c>
      <c r="F6" s="6">
        <v>0.25</v>
      </c>
      <c r="G6" s="6">
        <v>0.5</v>
      </c>
      <c r="H6" s="6">
        <v>0.75</v>
      </c>
      <c r="I6" s="6">
        <v>1</v>
      </c>
      <c r="J6" s="6">
        <v>1.25</v>
      </c>
      <c r="K6" s="6">
        <v>1.5</v>
      </c>
      <c r="L6" s="6">
        <v>1.75</v>
      </c>
      <c r="M6" s="6">
        <v>2</v>
      </c>
      <c r="N6" s="6">
        <v>2.25</v>
      </c>
      <c r="O6" s="6">
        <v>2.5</v>
      </c>
      <c r="P6" s="6">
        <v>2.75</v>
      </c>
      <c r="Q6" s="6">
        <v>3</v>
      </c>
      <c r="R6" s="6">
        <v>3.25</v>
      </c>
      <c r="S6" s="6">
        <v>3.5</v>
      </c>
      <c r="T6" s="6">
        <v>3.75</v>
      </c>
      <c r="U6" s="6">
        <v>4</v>
      </c>
      <c r="V6" s="6">
        <v>4.25</v>
      </c>
      <c r="W6" s="6">
        <v>4.5</v>
      </c>
      <c r="X6" s="6">
        <v>4.75</v>
      </c>
      <c r="Y6" s="7" t="s">
        <v>9</v>
      </c>
      <c r="Z6" s="8" t="s">
        <v>10</v>
      </c>
      <c r="AA6" s="6">
        <v>5</v>
      </c>
      <c r="AB6" s="6">
        <v>5.25</v>
      </c>
      <c r="AC6" s="6">
        <v>5.5</v>
      </c>
      <c r="AD6" s="6">
        <v>5.75</v>
      </c>
      <c r="AE6" s="6">
        <v>6</v>
      </c>
      <c r="AF6" s="6">
        <v>6.25</v>
      </c>
      <c r="AG6" s="6">
        <v>6.5</v>
      </c>
      <c r="AH6" s="6">
        <v>6.75</v>
      </c>
      <c r="AI6" s="6">
        <v>7</v>
      </c>
      <c r="AJ6" s="6">
        <v>7.25</v>
      </c>
      <c r="AK6" s="6">
        <v>7.5</v>
      </c>
      <c r="AL6" s="6">
        <v>7.75</v>
      </c>
      <c r="AM6" s="6">
        <v>8</v>
      </c>
      <c r="AN6" s="6">
        <v>8.25</v>
      </c>
      <c r="AO6" s="6">
        <v>8.5</v>
      </c>
      <c r="AP6" s="6">
        <v>8.75</v>
      </c>
      <c r="AQ6" s="6">
        <v>9</v>
      </c>
      <c r="AR6" s="6">
        <v>9.25</v>
      </c>
      <c r="AS6" s="6">
        <v>9.5</v>
      </c>
      <c r="AT6" s="6">
        <v>9.75</v>
      </c>
      <c r="AU6" s="6">
        <v>10</v>
      </c>
      <c r="AV6" s="7" t="s">
        <v>9</v>
      </c>
      <c r="AW6" s="8" t="s">
        <v>10</v>
      </c>
      <c r="AX6" s="57"/>
    </row>
    <row r="7" spans="1:50" s="15" customFormat="1" x14ac:dyDescent="0.25">
      <c r="A7" s="10">
        <v>1</v>
      </c>
      <c r="B7" s="11" t="s">
        <v>11</v>
      </c>
      <c r="C7" s="12">
        <v>584</v>
      </c>
      <c r="D7" s="12">
        <v>582</v>
      </c>
      <c r="E7" s="13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3</v>
      </c>
      <c r="M7" s="12">
        <v>3</v>
      </c>
      <c r="N7" s="12">
        <v>1</v>
      </c>
      <c r="O7" s="12">
        <v>4</v>
      </c>
      <c r="P7" s="12">
        <v>4</v>
      </c>
      <c r="Q7" s="12">
        <v>4</v>
      </c>
      <c r="R7" s="12">
        <v>15</v>
      </c>
      <c r="S7" s="12">
        <v>9</v>
      </c>
      <c r="T7" s="12">
        <v>10</v>
      </c>
      <c r="U7" s="12">
        <v>17</v>
      </c>
      <c r="V7" s="12">
        <v>18</v>
      </c>
      <c r="W7" s="12">
        <v>24</v>
      </c>
      <c r="X7" s="12">
        <v>16</v>
      </c>
      <c r="Y7" s="12">
        <v>129</v>
      </c>
      <c r="Z7" s="14">
        <v>0.22164948453608246</v>
      </c>
      <c r="AA7" s="12">
        <v>36</v>
      </c>
      <c r="AB7" s="12">
        <v>35</v>
      </c>
      <c r="AC7" s="12">
        <v>33</v>
      </c>
      <c r="AD7" s="12">
        <v>24</v>
      </c>
      <c r="AE7" s="12">
        <v>54</v>
      </c>
      <c r="AF7" s="12">
        <v>42</v>
      </c>
      <c r="AG7" s="12">
        <v>42</v>
      </c>
      <c r="AH7" s="12">
        <v>49</v>
      </c>
      <c r="AI7" s="12">
        <v>31</v>
      </c>
      <c r="AJ7" s="12">
        <v>34</v>
      </c>
      <c r="AK7" s="12">
        <v>25</v>
      </c>
      <c r="AL7" s="12">
        <v>21</v>
      </c>
      <c r="AM7" s="12">
        <v>13</v>
      </c>
      <c r="AN7" s="12">
        <v>8</v>
      </c>
      <c r="AO7" s="12">
        <v>3</v>
      </c>
      <c r="AP7" s="12">
        <v>2</v>
      </c>
      <c r="AQ7" s="12">
        <v>1</v>
      </c>
      <c r="AR7" s="12">
        <v>0</v>
      </c>
      <c r="AS7" s="12">
        <v>0</v>
      </c>
      <c r="AT7" s="12">
        <v>0</v>
      </c>
      <c r="AU7" s="12">
        <v>0</v>
      </c>
      <c r="AV7" s="12">
        <v>453</v>
      </c>
      <c r="AW7" s="14">
        <v>0.77835051546391754</v>
      </c>
      <c r="AX7" s="14"/>
    </row>
    <row r="8" spans="1:50" x14ac:dyDescent="0.25">
      <c r="A8" s="16"/>
      <c r="B8" s="17" t="s">
        <v>12</v>
      </c>
      <c r="C8" s="18">
        <v>27</v>
      </c>
      <c r="D8" s="18">
        <v>27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1</v>
      </c>
      <c r="S8" s="19">
        <v>0</v>
      </c>
      <c r="T8" s="19">
        <v>0</v>
      </c>
      <c r="U8" s="19">
        <v>1</v>
      </c>
      <c r="V8" s="19">
        <v>1</v>
      </c>
      <c r="W8" s="19">
        <v>4</v>
      </c>
      <c r="X8" s="19">
        <v>3</v>
      </c>
      <c r="Y8" s="20">
        <v>10</v>
      </c>
      <c r="Z8" s="21">
        <v>0.37037037037037035</v>
      </c>
      <c r="AA8" s="19">
        <v>0</v>
      </c>
      <c r="AB8" s="19">
        <v>3</v>
      </c>
      <c r="AC8" s="19">
        <v>0</v>
      </c>
      <c r="AD8" s="19">
        <v>2</v>
      </c>
      <c r="AE8" s="19">
        <v>5</v>
      </c>
      <c r="AF8" s="19">
        <v>1</v>
      </c>
      <c r="AG8" s="19">
        <v>1</v>
      </c>
      <c r="AH8" s="19">
        <v>1</v>
      </c>
      <c r="AI8" s="19">
        <v>0</v>
      </c>
      <c r="AJ8" s="19">
        <v>3</v>
      </c>
      <c r="AK8" s="19">
        <v>1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20">
        <v>17</v>
      </c>
      <c r="AW8" s="21">
        <v>0.62962962962962965</v>
      </c>
      <c r="AX8" s="42">
        <f t="shared" ref="AX8:AX13" si="0">RANK(AW8,ss,0)</f>
        <v>76</v>
      </c>
    </row>
    <row r="9" spans="1:50" x14ac:dyDescent="0.25">
      <c r="A9" s="16"/>
      <c r="B9" s="17" t="s">
        <v>13</v>
      </c>
      <c r="C9" s="18">
        <v>97</v>
      </c>
      <c r="D9" s="18">
        <v>96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1</v>
      </c>
      <c r="T9" s="19">
        <v>0</v>
      </c>
      <c r="U9" s="19">
        <v>0</v>
      </c>
      <c r="V9" s="19">
        <v>1</v>
      </c>
      <c r="W9" s="19">
        <v>1</v>
      </c>
      <c r="X9" s="19">
        <v>2</v>
      </c>
      <c r="Y9" s="20">
        <v>6</v>
      </c>
      <c r="Z9" s="21">
        <v>6.25E-2</v>
      </c>
      <c r="AA9" s="19">
        <v>3</v>
      </c>
      <c r="AB9" s="19">
        <v>2</v>
      </c>
      <c r="AC9" s="19">
        <v>3</v>
      </c>
      <c r="AD9" s="19">
        <v>3</v>
      </c>
      <c r="AE9" s="19">
        <v>13</v>
      </c>
      <c r="AF9" s="19">
        <v>9</v>
      </c>
      <c r="AG9" s="19">
        <v>12</v>
      </c>
      <c r="AH9" s="19">
        <v>5</v>
      </c>
      <c r="AI9" s="19">
        <v>6</v>
      </c>
      <c r="AJ9" s="19">
        <v>13</v>
      </c>
      <c r="AK9" s="19">
        <v>8</v>
      </c>
      <c r="AL9" s="19">
        <v>6</v>
      </c>
      <c r="AM9" s="19">
        <v>4</v>
      </c>
      <c r="AN9" s="19">
        <v>2</v>
      </c>
      <c r="AO9" s="19">
        <v>0</v>
      </c>
      <c r="AP9" s="19">
        <v>1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20">
        <v>90</v>
      </c>
      <c r="AW9" s="21">
        <v>0.9375</v>
      </c>
      <c r="AX9" s="42">
        <f t="shared" si="0"/>
        <v>9</v>
      </c>
    </row>
    <row r="10" spans="1:50" x14ac:dyDescent="0.25">
      <c r="A10" s="16"/>
      <c r="B10" s="17" t="s">
        <v>14</v>
      </c>
      <c r="C10" s="18">
        <v>161</v>
      </c>
      <c r="D10" s="18">
        <v>161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</v>
      </c>
      <c r="P10" s="19">
        <v>1</v>
      </c>
      <c r="Q10" s="19">
        <v>1</v>
      </c>
      <c r="R10" s="19">
        <v>2</v>
      </c>
      <c r="S10" s="19">
        <v>1</v>
      </c>
      <c r="T10" s="19">
        <v>3</v>
      </c>
      <c r="U10" s="19">
        <v>3</v>
      </c>
      <c r="V10" s="19">
        <v>2</v>
      </c>
      <c r="W10" s="19">
        <v>8</v>
      </c>
      <c r="X10" s="19">
        <v>1</v>
      </c>
      <c r="Y10" s="20">
        <v>23</v>
      </c>
      <c r="Z10" s="21">
        <v>0.14285714285714285</v>
      </c>
      <c r="AA10" s="19">
        <v>14</v>
      </c>
      <c r="AB10" s="19">
        <v>11</v>
      </c>
      <c r="AC10" s="19">
        <v>6</v>
      </c>
      <c r="AD10" s="19">
        <v>4</v>
      </c>
      <c r="AE10" s="19">
        <v>13</v>
      </c>
      <c r="AF10" s="19">
        <v>15</v>
      </c>
      <c r="AG10" s="19">
        <v>8</v>
      </c>
      <c r="AH10" s="19">
        <v>22</v>
      </c>
      <c r="AI10" s="19">
        <v>14</v>
      </c>
      <c r="AJ10" s="19">
        <v>9</v>
      </c>
      <c r="AK10" s="19">
        <v>7</v>
      </c>
      <c r="AL10" s="19">
        <v>4</v>
      </c>
      <c r="AM10" s="19">
        <v>6</v>
      </c>
      <c r="AN10" s="19">
        <v>4</v>
      </c>
      <c r="AO10" s="19">
        <v>1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20">
        <v>138</v>
      </c>
      <c r="AW10" s="21">
        <v>0.8571428571428571</v>
      </c>
      <c r="AX10" s="42">
        <f t="shared" si="0"/>
        <v>22</v>
      </c>
    </row>
    <row r="11" spans="1:50" x14ac:dyDescent="0.25">
      <c r="A11" s="16"/>
      <c r="B11" s="17" t="s">
        <v>15</v>
      </c>
      <c r="C11" s="18">
        <v>158</v>
      </c>
      <c r="D11" s="18">
        <v>157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3</v>
      </c>
      <c r="M11" s="19">
        <v>3</v>
      </c>
      <c r="N11" s="19">
        <v>1</v>
      </c>
      <c r="O11" s="19">
        <v>2</v>
      </c>
      <c r="P11" s="19">
        <v>1</v>
      </c>
      <c r="Q11" s="19">
        <v>2</v>
      </c>
      <c r="R11" s="19">
        <v>6</v>
      </c>
      <c r="S11" s="19">
        <v>4</v>
      </c>
      <c r="T11" s="19">
        <v>5</v>
      </c>
      <c r="U11" s="19">
        <v>7</v>
      </c>
      <c r="V11" s="19">
        <v>6</v>
      </c>
      <c r="W11" s="19">
        <v>8</v>
      </c>
      <c r="X11" s="19">
        <v>6</v>
      </c>
      <c r="Y11" s="20">
        <v>54</v>
      </c>
      <c r="Z11" s="21">
        <v>0.34394904458598724</v>
      </c>
      <c r="AA11" s="19">
        <v>10</v>
      </c>
      <c r="AB11" s="19">
        <v>9</v>
      </c>
      <c r="AC11" s="19">
        <v>13</v>
      </c>
      <c r="AD11" s="19">
        <v>8</v>
      </c>
      <c r="AE11" s="19">
        <v>13</v>
      </c>
      <c r="AF11" s="19">
        <v>6</v>
      </c>
      <c r="AG11" s="19">
        <v>11</v>
      </c>
      <c r="AH11" s="19">
        <v>14</v>
      </c>
      <c r="AI11" s="19">
        <v>7</v>
      </c>
      <c r="AJ11" s="19">
        <v>2</v>
      </c>
      <c r="AK11" s="19">
        <v>3</v>
      </c>
      <c r="AL11" s="19">
        <v>2</v>
      </c>
      <c r="AM11" s="19">
        <v>2</v>
      </c>
      <c r="AN11" s="19">
        <v>2</v>
      </c>
      <c r="AO11" s="19">
        <v>1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20">
        <v>103</v>
      </c>
      <c r="AW11" s="21">
        <v>0.6560509554140127</v>
      </c>
      <c r="AX11" s="42">
        <f t="shared" si="0"/>
        <v>73</v>
      </c>
    </row>
    <row r="12" spans="1:50" x14ac:dyDescent="0.25">
      <c r="A12" s="16"/>
      <c r="B12" s="17" t="s">
        <v>16</v>
      </c>
      <c r="C12" s="18">
        <v>71</v>
      </c>
      <c r="D12" s="18">
        <v>71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</v>
      </c>
      <c r="Q12" s="19">
        <v>1</v>
      </c>
      <c r="R12" s="19">
        <v>2</v>
      </c>
      <c r="S12" s="19">
        <v>0</v>
      </c>
      <c r="T12" s="19">
        <v>2</v>
      </c>
      <c r="U12" s="19">
        <v>3</v>
      </c>
      <c r="V12" s="19">
        <v>6</v>
      </c>
      <c r="W12" s="19">
        <v>2</v>
      </c>
      <c r="X12" s="19">
        <v>3</v>
      </c>
      <c r="Y12" s="20">
        <v>20</v>
      </c>
      <c r="Z12" s="21">
        <v>0.28169014084507044</v>
      </c>
      <c r="AA12" s="19">
        <v>6</v>
      </c>
      <c r="AB12" s="19">
        <v>6</v>
      </c>
      <c r="AC12" s="19">
        <v>4</v>
      </c>
      <c r="AD12" s="19">
        <v>2</v>
      </c>
      <c r="AE12" s="19">
        <v>3</v>
      </c>
      <c r="AF12" s="19">
        <v>6</v>
      </c>
      <c r="AG12" s="19">
        <v>4</v>
      </c>
      <c r="AH12" s="19">
        <v>3</v>
      </c>
      <c r="AI12" s="19">
        <v>1</v>
      </c>
      <c r="AJ12" s="19">
        <v>6</v>
      </c>
      <c r="AK12" s="19">
        <v>2</v>
      </c>
      <c r="AL12" s="19">
        <v>6</v>
      </c>
      <c r="AM12" s="19">
        <v>1</v>
      </c>
      <c r="AN12" s="19">
        <v>0</v>
      </c>
      <c r="AO12" s="19">
        <v>1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20">
        <v>51</v>
      </c>
      <c r="AW12" s="21">
        <v>0.71830985915492962</v>
      </c>
      <c r="AX12" s="42">
        <f t="shared" si="0"/>
        <v>62</v>
      </c>
    </row>
    <row r="13" spans="1:50" x14ac:dyDescent="0.25">
      <c r="A13" s="16"/>
      <c r="B13" s="22" t="s">
        <v>17</v>
      </c>
      <c r="C13" s="18">
        <v>70</v>
      </c>
      <c r="D13" s="18">
        <v>70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1</v>
      </c>
      <c r="P13" s="19">
        <v>1</v>
      </c>
      <c r="Q13" s="19">
        <v>0</v>
      </c>
      <c r="R13" s="19">
        <v>3</v>
      </c>
      <c r="S13" s="19">
        <v>3</v>
      </c>
      <c r="T13" s="19">
        <v>0</v>
      </c>
      <c r="U13" s="19">
        <v>3</v>
      </c>
      <c r="V13" s="19">
        <v>2</v>
      </c>
      <c r="W13" s="19">
        <v>1</v>
      </c>
      <c r="X13" s="19">
        <v>1</v>
      </c>
      <c r="Y13" s="20">
        <v>16</v>
      </c>
      <c r="Z13" s="21">
        <v>0.22857142857142856</v>
      </c>
      <c r="AA13" s="19">
        <v>3</v>
      </c>
      <c r="AB13" s="19">
        <v>4</v>
      </c>
      <c r="AC13" s="19">
        <v>7</v>
      </c>
      <c r="AD13" s="19">
        <v>5</v>
      </c>
      <c r="AE13" s="19">
        <v>7</v>
      </c>
      <c r="AF13" s="19">
        <v>5</v>
      </c>
      <c r="AG13" s="19">
        <v>6</v>
      </c>
      <c r="AH13" s="19">
        <v>4</v>
      </c>
      <c r="AI13" s="19">
        <v>3</v>
      </c>
      <c r="AJ13" s="19">
        <v>1</v>
      </c>
      <c r="AK13" s="19">
        <v>4</v>
      </c>
      <c r="AL13" s="19">
        <v>3</v>
      </c>
      <c r="AM13" s="19">
        <v>0</v>
      </c>
      <c r="AN13" s="19">
        <v>0</v>
      </c>
      <c r="AO13" s="19">
        <v>0</v>
      </c>
      <c r="AP13" s="19">
        <v>1</v>
      </c>
      <c r="AQ13" s="19">
        <v>1</v>
      </c>
      <c r="AR13" s="19">
        <v>0</v>
      </c>
      <c r="AS13" s="19">
        <v>0</v>
      </c>
      <c r="AT13" s="19">
        <v>0</v>
      </c>
      <c r="AU13" s="19">
        <v>0</v>
      </c>
      <c r="AV13" s="20">
        <v>54</v>
      </c>
      <c r="AW13" s="21">
        <v>0.77142857142857146</v>
      </c>
      <c r="AX13" s="42">
        <f t="shared" si="0"/>
        <v>51</v>
      </c>
    </row>
    <row r="14" spans="1:50" s="15" customFormat="1" x14ac:dyDescent="0.25">
      <c r="A14" s="23">
        <v>2</v>
      </c>
      <c r="B14" s="11" t="s">
        <v>18</v>
      </c>
      <c r="C14" s="13">
        <v>1680</v>
      </c>
      <c r="D14" s="13">
        <v>1675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</v>
      </c>
      <c r="K14" s="13">
        <v>6</v>
      </c>
      <c r="L14" s="13">
        <v>2</v>
      </c>
      <c r="M14" s="13">
        <v>2</v>
      </c>
      <c r="N14" s="13">
        <v>9</v>
      </c>
      <c r="O14" s="13">
        <v>11</v>
      </c>
      <c r="P14" s="13">
        <v>9</v>
      </c>
      <c r="Q14" s="13">
        <v>18</v>
      </c>
      <c r="R14" s="13">
        <v>16</v>
      </c>
      <c r="S14" s="13">
        <v>25</v>
      </c>
      <c r="T14" s="13">
        <v>36</v>
      </c>
      <c r="U14" s="13">
        <v>49</v>
      </c>
      <c r="V14" s="13">
        <v>47</v>
      </c>
      <c r="W14" s="13">
        <v>61</v>
      </c>
      <c r="X14" s="13">
        <v>47</v>
      </c>
      <c r="Y14" s="13">
        <v>339</v>
      </c>
      <c r="Z14" s="24">
        <v>0.20238805970149254</v>
      </c>
      <c r="AA14" s="13">
        <v>107</v>
      </c>
      <c r="AB14" s="13">
        <v>95</v>
      </c>
      <c r="AC14" s="13">
        <v>97</v>
      </c>
      <c r="AD14" s="13">
        <v>109</v>
      </c>
      <c r="AE14" s="13">
        <v>118</v>
      </c>
      <c r="AF14" s="13">
        <v>122</v>
      </c>
      <c r="AG14" s="13">
        <v>133</v>
      </c>
      <c r="AH14" s="13">
        <v>109</v>
      </c>
      <c r="AI14" s="13">
        <v>131</v>
      </c>
      <c r="AJ14" s="13">
        <v>86</v>
      </c>
      <c r="AK14" s="13">
        <v>74</v>
      </c>
      <c r="AL14" s="13">
        <v>61</v>
      </c>
      <c r="AM14" s="13">
        <v>45</v>
      </c>
      <c r="AN14" s="13">
        <v>29</v>
      </c>
      <c r="AO14" s="13">
        <v>15</v>
      </c>
      <c r="AP14" s="13">
        <v>4</v>
      </c>
      <c r="AQ14" s="13">
        <v>1</v>
      </c>
      <c r="AR14" s="13">
        <v>0</v>
      </c>
      <c r="AS14" s="13">
        <v>0</v>
      </c>
      <c r="AT14" s="13">
        <v>0</v>
      </c>
      <c r="AU14" s="13">
        <v>0</v>
      </c>
      <c r="AV14" s="13">
        <v>1336</v>
      </c>
      <c r="AW14" s="24">
        <v>0.79761194029850746</v>
      </c>
      <c r="AX14" s="43"/>
    </row>
    <row r="15" spans="1:50" x14ac:dyDescent="0.25">
      <c r="A15" s="16"/>
      <c r="B15" s="17" t="s">
        <v>19</v>
      </c>
      <c r="C15" s="18">
        <v>6</v>
      </c>
      <c r="D15" s="18">
        <v>6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1</v>
      </c>
      <c r="U15" s="19">
        <v>0</v>
      </c>
      <c r="V15" s="19">
        <v>0</v>
      </c>
      <c r="W15" s="19">
        <v>0</v>
      </c>
      <c r="X15" s="19">
        <v>0</v>
      </c>
      <c r="Y15" s="20">
        <v>1</v>
      </c>
      <c r="Z15" s="21">
        <v>0.16666666666666666</v>
      </c>
      <c r="AA15" s="19">
        <v>1</v>
      </c>
      <c r="AB15" s="19">
        <v>1</v>
      </c>
      <c r="AC15" s="19">
        <v>0</v>
      </c>
      <c r="AD15" s="19">
        <v>0</v>
      </c>
      <c r="AE15" s="19">
        <v>0</v>
      </c>
      <c r="AF15" s="19">
        <v>1</v>
      </c>
      <c r="AG15" s="19">
        <v>0</v>
      </c>
      <c r="AH15" s="19">
        <v>0</v>
      </c>
      <c r="AI15" s="19">
        <v>0</v>
      </c>
      <c r="AJ15" s="19">
        <v>2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5</v>
      </c>
      <c r="AW15" s="21">
        <v>0.83333333333333337</v>
      </c>
      <c r="AX15" s="42">
        <f t="shared" ref="AX15:AX23" si="1">RANK(AW15,ss,0)</f>
        <v>30</v>
      </c>
    </row>
    <row r="16" spans="1:50" x14ac:dyDescent="0.25">
      <c r="A16" s="16"/>
      <c r="B16" s="17" t="s">
        <v>20</v>
      </c>
      <c r="C16" s="18">
        <v>285</v>
      </c>
      <c r="D16" s="18">
        <v>284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3</v>
      </c>
      <c r="L16" s="19">
        <v>0</v>
      </c>
      <c r="M16" s="19">
        <v>1</v>
      </c>
      <c r="N16" s="19">
        <v>1</v>
      </c>
      <c r="O16" s="19">
        <v>2</v>
      </c>
      <c r="P16" s="19">
        <v>1</v>
      </c>
      <c r="Q16" s="19">
        <v>4</v>
      </c>
      <c r="R16" s="19">
        <v>3</v>
      </c>
      <c r="S16" s="19">
        <v>5</v>
      </c>
      <c r="T16" s="19">
        <v>5</v>
      </c>
      <c r="U16" s="19">
        <v>7</v>
      </c>
      <c r="V16" s="19">
        <v>10</v>
      </c>
      <c r="W16" s="19">
        <v>9</v>
      </c>
      <c r="X16" s="19">
        <v>11</v>
      </c>
      <c r="Y16" s="20">
        <v>62</v>
      </c>
      <c r="Z16" s="21">
        <v>0.21830985915492956</v>
      </c>
      <c r="AA16" s="19">
        <v>18</v>
      </c>
      <c r="AB16" s="19">
        <v>11</v>
      </c>
      <c r="AC16" s="19">
        <v>15</v>
      </c>
      <c r="AD16" s="19">
        <v>21</v>
      </c>
      <c r="AE16" s="19">
        <v>17</v>
      </c>
      <c r="AF16" s="19">
        <v>30</v>
      </c>
      <c r="AG16" s="19">
        <v>20</v>
      </c>
      <c r="AH16" s="19">
        <v>15</v>
      </c>
      <c r="AI16" s="19">
        <v>21</v>
      </c>
      <c r="AJ16" s="19">
        <v>20</v>
      </c>
      <c r="AK16" s="19">
        <v>12</v>
      </c>
      <c r="AL16" s="19">
        <v>12</v>
      </c>
      <c r="AM16" s="19">
        <v>5</v>
      </c>
      <c r="AN16" s="19">
        <v>3</v>
      </c>
      <c r="AO16" s="19">
        <v>1</v>
      </c>
      <c r="AP16" s="19">
        <v>0</v>
      </c>
      <c r="AQ16" s="19">
        <v>1</v>
      </c>
      <c r="AR16" s="19">
        <v>0</v>
      </c>
      <c r="AS16" s="19">
        <v>0</v>
      </c>
      <c r="AT16" s="19">
        <v>0</v>
      </c>
      <c r="AU16" s="19">
        <v>0</v>
      </c>
      <c r="AV16" s="20">
        <v>222</v>
      </c>
      <c r="AW16" s="21">
        <v>0.78169014084507038</v>
      </c>
      <c r="AX16" s="42">
        <f t="shared" si="1"/>
        <v>47</v>
      </c>
    </row>
    <row r="17" spans="1:50" x14ac:dyDescent="0.25">
      <c r="A17" s="16"/>
      <c r="B17" s="17" t="s">
        <v>21</v>
      </c>
      <c r="C17" s="18">
        <v>119</v>
      </c>
      <c r="D17" s="18">
        <v>119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</v>
      </c>
      <c r="L17" s="19">
        <v>1</v>
      </c>
      <c r="M17" s="19">
        <v>0</v>
      </c>
      <c r="N17" s="19">
        <v>2</v>
      </c>
      <c r="O17" s="19">
        <v>1</v>
      </c>
      <c r="P17" s="19">
        <v>2</v>
      </c>
      <c r="Q17" s="19">
        <v>2</v>
      </c>
      <c r="R17" s="19">
        <v>0</v>
      </c>
      <c r="S17" s="19">
        <v>4</v>
      </c>
      <c r="T17" s="19">
        <v>4</v>
      </c>
      <c r="U17" s="19">
        <v>4</v>
      </c>
      <c r="V17" s="19">
        <v>5</v>
      </c>
      <c r="W17" s="19">
        <v>5</v>
      </c>
      <c r="X17" s="19">
        <v>4</v>
      </c>
      <c r="Y17" s="20">
        <v>35</v>
      </c>
      <c r="Z17" s="21">
        <v>0.29411764705882354</v>
      </c>
      <c r="AA17" s="19">
        <v>8</v>
      </c>
      <c r="AB17" s="19">
        <v>9</v>
      </c>
      <c r="AC17" s="19">
        <v>7</v>
      </c>
      <c r="AD17" s="19">
        <v>6</v>
      </c>
      <c r="AE17" s="19">
        <v>13</v>
      </c>
      <c r="AF17" s="19">
        <v>9</v>
      </c>
      <c r="AG17" s="19">
        <v>4</v>
      </c>
      <c r="AH17" s="19">
        <v>10</v>
      </c>
      <c r="AI17" s="19">
        <v>7</v>
      </c>
      <c r="AJ17" s="19">
        <v>2</v>
      </c>
      <c r="AK17" s="19">
        <v>3</v>
      </c>
      <c r="AL17" s="19">
        <v>1</v>
      </c>
      <c r="AM17" s="19">
        <v>4</v>
      </c>
      <c r="AN17" s="19">
        <v>0</v>
      </c>
      <c r="AO17" s="19">
        <v>0</v>
      </c>
      <c r="AP17" s="19">
        <v>1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20">
        <v>84</v>
      </c>
      <c r="AW17" s="21">
        <v>0.70588235294117652</v>
      </c>
      <c r="AX17" s="42">
        <f t="shared" si="1"/>
        <v>66</v>
      </c>
    </row>
    <row r="18" spans="1:50" x14ac:dyDescent="0.25">
      <c r="A18" s="16"/>
      <c r="B18" s="17" t="s">
        <v>22</v>
      </c>
      <c r="C18" s="18">
        <v>195</v>
      </c>
      <c r="D18" s="18">
        <v>194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1</v>
      </c>
      <c r="K18" s="19">
        <v>0</v>
      </c>
      <c r="L18" s="19">
        <v>0</v>
      </c>
      <c r="M18" s="19">
        <v>0</v>
      </c>
      <c r="N18" s="19">
        <v>2</v>
      </c>
      <c r="O18" s="19">
        <v>2</v>
      </c>
      <c r="P18" s="19">
        <v>2</v>
      </c>
      <c r="Q18" s="19">
        <v>1</v>
      </c>
      <c r="R18" s="19">
        <v>1</v>
      </c>
      <c r="S18" s="19">
        <v>1</v>
      </c>
      <c r="T18" s="19">
        <v>3</v>
      </c>
      <c r="U18" s="19">
        <v>5</v>
      </c>
      <c r="V18" s="19">
        <v>6</v>
      </c>
      <c r="W18" s="19">
        <v>5</v>
      </c>
      <c r="X18" s="19">
        <v>5</v>
      </c>
      <c r="Y18" s="20">
        <v>34</v>
      </c>
      <c r="Z18" s="21">
        <v>0.17525773195876287</v>
      </c>
      <c r="AA18" s="19">
        <v>8</v>
      </c>
      <c r="AB18" s="19">
        <v>17</v>
      </c>
      <c r="AC18" s="19">
        <v>12</v>
      </c>
      <c r="AD18" s="19">
        <v>10</v>
      </c>
      <c r="AE18" s="19">
        <v>10</v>
      </c>
      <c r="AF18" s="19">
        <v>14</v>
      </c>
      <c r="AG18" s="19">
        <v>20</v>
      </c>
      <c r="AH18" s="19">
        <v>12</v>
      </c>
      <c r="AI18" s="19">
        <v>12</v>
      </c>
      <c r="AJ18" s="19">
        <v>10</v>
      </c>
      <c r="AK18" s="19">
        <v>13</v>
      </c>
      <c r="AL18" s="19">
        <v>10</v>
      </c>
      <c r="AM18" s="19">
        <v>4</v>
      </c>
      <c r="AN18" s="19">
        <v>6</v>
      </c>
      <c r="AO18" s="19">
        <v>1</v>
      </c>
      <c r="AP18" s="19">
        <v>1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20">
        <v>160</v>
      </c>
      <c r="AW18" s="21">
        <v>0.82474226804123707</v>
      </c>
      <c r="AX18" s="42">
        <f t="shared" si="1"/>
        <v>36</v>
      </c>
    </row>
    <row r="19" spans="1:50" x14ac:dyDescent="0.25">
      <c r="A19" s="16"/>
      <c r="B19" s="17" t="s">
        <v>23</v>
      </c>
      <c r="C19" s="18">
        <v>282</v>
      </c>
      <c r="D19" s="18">
        <v>280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1</v>
      </c>
      <c r="M19" s="19">
        <v>1</v>
      </c>
      <c r="N19" s="19">
        <v>4</v>
      </c>
      <c r="O19" s="19">
        <v>4</v>
      </c>
      <c r="P19" s="19">
        <v>1</v>
      </c>
      <c r="Q19" s="19">
        <v>6</v>
      </c>
      <c r="R19" s="19">
        <v>3</v>
      </c>
      <c r="S19" s="19">
        <v>6</v>
      </c>
      <c r="T19" s="19">
        <v>11</v>
      </c>
      <c r="U19" s="19">
        <v>17</v>
      </c>
      <c r="V19" s="19">
        <v>13</v>
      </c>
      <c r="W19" s="19">
        <v>18</v>
      </c>
      <c r="X19" s="19">
        <v>9</v>
      </c>
      <c r="Y19" s="20">
        <v>94</v>
      </c>
      <c r="Z19" s="21">
        <v>0.33571428571428569</v>
      </c>
      <c r="AA19" s="19">
        <v>22</v>
      </c>
      <c r="AB19" s="19">
        <v>21</v>
      </c>
      <c r="AC19" s="19">
        <v>16</v>
      </c>
      <c r="AD19" s="19">
        <v>19</v>
      </c>
      <c r="AE19" s="19">
        <v>18</v>
      </c>
      <c r="AF19" s="19">
        <v>16</v>
      </c>
      <c r="AG19" s="19">
        <v>21</v>
      </c>
      <c r="AH19" s="19">
        <v>15</v>
      </c>
      <c r="AI19" s="19">
        <v>10</v>
      </c>
      <c r="AJ19" s="19">
        <v>7</v>
      </c>
      <c r="AK19" s="19">
        <v>6</v>
      </c>
      <c r="AL19" s="19">
        <v>5</v>
      </c>
      <c r="AM19" s="19">
        <v>6</v>
      </c>
      <c r="AN19" s="19">
        <v>2</v>
      </c>
      <c r="AO19" s="19">
        <v>2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20">
        <v>186</v>
      </c>
      <c r="AW19" s="21">
        <v>0.66428571428571426</v>
      </c>
      <c r="AX19" s="42">
        <f t="shared" si="1"/>
        <v>72</v>
      </c>
    </row>
    <row r="20" spans="1:50" x14ac:dyDescent="0.25">
      <c r="A20" s="16"/>
      <c r="B20" s="17" t="s">
        <v>24</v>
      </c>
      <c r="C20" s="18">
        <v>95</v>
      </c>
      <c r="D20" s="18">
        <v>95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20">
        <v>1</v>
      </c>
      <c r="Z20" s="21">
        <v>1.0526315789473684E-2</v>
      </c>
      <c r="AA20" s="19">
        <v>0</v>
      </c>
      <c r="AB20" s="19">
        <v>1</v>
      </c>
      <c r="AC20" s="19">
        <v>2</v>
      </c>
      <c r="AD20" s="19">
        <v>0</v>
      </c>
      <c r="AE20" s="19">
        <v>7</v>
      </c>
      <c r="AF20" s="19">
        <v>5</v>
      </c>
      <c r="AG20" s="19">
        <v>6</v>
      </c>
      <c r="AH20" s="19">
        <v>8</v>
      </c>
      <c r="AI20" s="19">
        <v>16</v>
      </c>
      <c r="AJ20" s="19">
        <v>9</v>
      </c>
      <c r="AK20" s="19">
        <v>9</v>
      </c>
      <c r="AL20" s="19">
        <v>12</v>
      </c>
      <c r="AM20" s="19">
        <v>9</v>
      </c>
      <c r="AN20" s="19">
        <v>6</v>
      </c>
      <c r="AO20" s="19">
        <v>4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20">
        <v>94</v>
      </c>
      <c r="AW20" s="21">
        <v>0.98947368421052628</v>
      </c>
      <c r="AX20" s="42">
        <f t="shared" si="1"/>
        <v>2</v>
      </c>
    </row>
    <row r="21" spans="1:50" x14ac:dyDescent="0.25">
      <c r="A21" s="16"/>
      <c r="B21" s="17" t="s">
        <v>25</v>
      </c>
      <c r="C21" s="18">
        <v>222</v>
      </c>
      <c r="D21" s="18">
        <v>222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2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</v>
      </c>
      <c r="R21" s="19">
        <v>1</v>
      </c>
      <c r="S21" s="19">
        <v>1</v>
      </c>
      <c r="T21" s="19">
        <v>5</v>
      </c>
      <c r="U21" s="19">
        <v>4</v>
      </c>
      <c r="V21" s="19">
        <v>5</v>
      </c>
      <c r="W21" s="19">
        <v>7</v>
      </c>
      <c r="X21" s="19">
        <v>4</v>
      </c>
      <c r="Y21" s="20">
        <v>30</v>
      </c>
      <c r="Z21" s="21">
        <v>0.13513513513513514</v>
      </c>
      <c r="AA21" s="19">
        <v>18</v>
      </c>
      <c r="AB21" s="19">
        <v>10</v>
      </c>
      <c r="AC21" s="19">
        <v>13</v>
      </c>
      <c r="AD21" s="19">
        <v>16</v>
      </c>
      <c r="AE21" s="19">
        <v>13</v>
      </c>
      <c r="AF21" s="19">
        <v>15</v>
      </c>
      <c r="AG21" s="19">
        <v>20</v>
      </c>
      <c r="AH21" s="19">
        <v>12</v>
      </c>
      <c r="AI21" s="19">
        <v>29</v>
      </c>
      <c r="AJ21" s="19">
        <v>11</v>
      </c>
      <c r="AK21" s="19">
        <v>9</v>
      </c>
      <c r="AL21" s="19">
        <v>12</v>
      </c>
      <c r="AM21" s="19">
        <v>6</v>
      </c>
      <c r="AN21" s="19">
        <v>3</v>
      </c>
      <c r="AO21" s="19">
        <v>4</v>
      </c>
      <c r="AP21" s="19">
        <v>1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20">
        <v>192</v>
      </c>
      <c r="AW21" s="21">
        <v>0.86486486486486491</v>
      </c>
      <c r="AX21" s="42">
        <f t="shared" si="1"/>
        <v>19</v>
      </c>
    </row>
    <row r="22" spans="1:50" x14ac:dyDescent="0.25">
      <c r="A22" s="16"/>
      <c r="B22" s="17" t="s">
        <v>26</v>
      </c>
      <c r="C22" s="18">
        <v>287</v>
      </c>
      <c r="D22" s="18">
        <v>286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2</v>
      </c>
      <c r="P22" s="19">
        <v>1</v>
      </c>
      <c r="Q22" s="19">
        <v>2</v>
      </c>
      <c r="R22" s="19">
        <v>6</v>
      </c>
      <c r="S22" s="19">
        <v>3</v>
      </c>
      <c r="T22" s="19">
        <v>5</v>
      </c>
      <c r="U22" s="19">
        <v>8</v>
      </c>
      <c r="V22" s="19">
        <v>5</v>
      </c>
      <c r="W22" s="19">
        <v>7</v>
      </c>
      <c r="X22" s="19">
        <v>11</v>
      </c>
      <c r="Y22" s="20">
        <v>50</v>
      </c>
      <c r="Z22" s="21">
        <v>0.17482517482517482</v>
      </c>
      <c r="AA22" s="19">
        <v>25</v>
      </c>
      <c r="AB22" s="19">
        <v>19</v>
      </c>
      <c r="AC22" s="19">
        <v>17</v>
      </c>
      <c r="AD22" s="19">
        <v>25</v>
      </c>
      <c r="AE22" s="19">
        <v>25</v>
      </c>
      <c r="AF22" s="19">
        <v>13</v>
      </c>
      <c r="AG22" s="19">
        <v>22</v>
      </c>
      <c r="AH22" s="19">
        <v>26</v>
      </c>
      <c r="AI22" s="19">
        <v>20</v>
      </c>
      <c r="AJ22" s="19">
        <v>17</v>
      </c>
      <c r="AK22" s="19">
        <v>10</v>
      </c>
      <c r="AL22" s="19">
        <v>4</v>
      </c>
      <c r="AM22" s="19">
        <v>6</v>
      </c>
      <c r="AN22" s="19">
        <v>5</v>
      </c>
      <c r="AO22" s="19">
        <v>2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20">
        <v>236</v>
      </c>
      <c r="AW22" s="21">
        <v>0.82517482517482521</v>
      </c>
      <c r="AX22" s="42">
        <f t="shared" si="1"/>
        <v>35</v>
      </c>
    </row>
    <row r="23" spans="1:50" x14ac:dyDescent="0.25">
      <c r="A23" s="16"/>
      <c r="B23" s="17" t="s">
        <v>27</v>
      </c>
      <c r="C23" s="18">
        <v>189</v>
      </c>
      <c r="D23" s="18">
        <v>189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2</v>
      </c>
      <c r="Q23" s="19">
        <v>2</v>
      </c>
      <c r="R23" s="19">
        <v>1</v>
      </c>
      <c r="S23" s="19">
        <v>5</v>
      </c>
      <c r="T23" s="19">
        <v>2</v>
      </c>
      <c r="U23" s="19">
        <v>4</v>
      </c>
      <c r="V23" s="19">
        <v>3</v>
      </c>
      <c r="W23" s="19">
        <v>10</v>
      </c>
      <c r="X23" s="19">
        <v>3</v>
      </c>
      <c r="Y23" s="20">
        <v>32</v>
      </c>
      <c r="Z23" s="21">
        <v>0.1693121693121693</v>
      </c>
      <c r="AA23" s="19">
        <v>7</v>
      </c>
      <c r="AB23" s="19">
        <v>6</v>
      </c>
      <c r="AC23" s="19">
        <v>15</v>
      </c>
      <c r="AD23" s="19">
        <v>12</v>
      </c>
      <c r="AE23" s="19">
        <v>15</v>
      </c>
      <c r="AF23" s="19">
        <v>19</v>
      </c>
      <c r="AG23" s="19">
        <v>20</v>
      </c>
      <c r="AH23" s="19">
        <v>11</v>
      </c>
      <c r="AI23" s="19">
        <v>16</v>
      </c>
      <c r="AJ23" s="19">
        <v>8</v>
      </c>
      <c r="AK23" s="19">
        <v>12</v>
      </c>
      <c r="AL23" s="19">
        <v>5</v>
      </c>
      <c r="AM23" s="19">
        <v>5</v>
      </c>
      <c r="AN23" s="19">
        <v>4</v>
      </c>
      <c r="AO23" s="19">
        <v>1</v>
      </c>
      <c r="AP23" s="19">
        <v>1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20">
        <v>157</v>
      </c>
      <c r="AW23" s="21">
        <v>0.8306878306878307</v>
      </c>
      <c r="AX23" s="42">
        <f t="shared" si="1"/>
        <v>33</v>
      </c>
    </row>
    <row r="24" spans="1:50" s="15" customFormat="1" x14ac:dyDescent="0.25">
      <c r="A24" s="23">
        <v>3</v>
      </c>
      <c r="B24" s="11" t="s">
        <v>28</v>
      </c>
      <c r="C24" s="13">
        <v>1166</v>
      </c>
      <c r="D24" s="13">
        <v>1124</v>
      </c>
      <c r="E24" s="13">
        <v>1</v>
      </c>
      <c r="F24" s="13">
        <v>2</v>
      </c>
      <c r="G24" s="13">
        <v>2</v>
      </c>
      <c r="H24" s="13">
        <v>0</v>
      </c>
      <c r="I24" s="13">
        <v>2</v>
      </c>
      <c r="J24" s="13">
        <v>4</v>
      </c>
      <c r="K24" s="13">
        <v>8</v>
      </c>
      <c r="L24" s="13">
        <v>4</v>
      </c>
      <c r="M24" s="13">
        <v>5</v>
      </c>
      <c r="N24" s="13">
        <v>10</v>
      </c>
      <c r="O24" s="13">
        <v>15</v>
      </c>
      <c r="P24" s="13">
        <v>12</v>
      </c>
      <c r="Q24" s="13">
        <v>13</v>
      </c>
      <c r="R24" s="13">
        <v>20</v>
      </c>
      <c r="S24" s="13">
        <v>22</v>
      </c>
      <c r="T24" s="13">
        <v>28</v>
      </c>
      <c r="U24" s="13">
        <v>39</v>
      </c>
      <c r="V24" s="13">
        <v>38</v>
      </c>
      <c r="W24" s="13">
        <v>31</v>
      </c>
      <c r="X24" s="13">
        <v>29</v>
      </c>
      <c r="Y24" s="13">
        <v>285</v>
      </c>
      <c r="Z24" s="24">
        <v>0.25355871886120995</v>
      </c>
      <c r="AA24" s="13">
        <v>70</v>
      </c>
      <c r="AB24" s="13">
        <v>65</v>
      </c>
      <c r="AC24" s="13">
        <v>68</v>
      </c>
      <c r="AD24" s="13">
        <v>67</v>
      </c>
      <c r="AE24" s="13">
        <v>90</v>
      </c>
      <c r="AF24" s="13">
        <v>74</v>
      </c>
      <c r="AG24" s="13">
        <v>78</v>
      </c>
      <c r="AH24" s="13">
        <v>53</v>
      </c>
      <c r="AI24" s="13">
        <v>73</v>
      </c>
      <c r="AJ24" s="13">
        <v>57</v>
      </c>
      <c r="AK24" s="13">
        <v>35</v>
      </c>
      <c r="AL24" s="13">
        <v>36</v>
      </c>
      <c r="AM24" s="13">
        <v>44</v>
      </c>
      <c r="AN24" s="13">
        <v>17</v>
      </c>
      <c r="AO24" s="13">
        <v>8</v>
      </c>
      <c r="AP24" s="13">
        <v>2</v>
      </c>
      <c r="AQ24" s="13">
        <v>2</v>
      </c>
      <c r="AR24" s="13">
        <v>0</v>
      </c>
      <c r="AS24" s="13">
        <v>0</v>
      </c>
      <c r="AT24" s="13">
        <v>0</v>
      </c>
      <c r="AU24" s="13">
        <v>0</v>
      </c>
      <c r="AV24" s="13">
        <v>839</v>
      </c>
      <c r="AW24" s="24">
        <v>0.74644128113879005</v>
      </c>
      <c r="AX24" s="43"/>
    </row>
    <row r="25" spans="1:50" x14ac:dyDescent="0.25">
      <c r="A25" s="16"/>
      <c r="B25" s="17" t="s">
        <v>29</v>
      </c>
      <c r="C25" s="18">
        <v>56</v>
      </c>
      <c r="D25" s="18">
        <v>53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1</v>
      </c>
      <c r="O25" s="19">
        <v>2</v>
      </c>
      <c r="P25" s="19">
        <v>1</v>
      </c>
      <c r="Q25" s="19">
        <v>0</v>
      </c>
      <c r="R25" s="19">
        <v>0</v>
      </c>
      <c r="S25" s="19">
        <v>3</v>
      </c>
      <c r="T25" s="19">
        <v>3</v>
      </c>
      <c r="U25" s="19">
        <v>3</v>
      </c>
      <c r="V25" s="19">
        <v>3</v>
      </c>
      <c r="W25" s="19">
        <v>3</v>
      </c>
      <c r="X25" s="19">
        <v>1</v>
      </c>
      <c r="Y25" s="20">
        <v>20</v>
      </c>
      <c r="Z25" s="21">
        <v>0.37735849056603776</v>
      </c>
      <c r="AA25" s="19">
        <v>1</v>
      </c>
      <c r="AB25" s="19">
        <v>5</v>
      </c>
      <c r="AC25" s="19">
        <v>3</v>
      </c>
      <c r="AD25" s="19">
        <v>2</v>
      </c>
      <c r="AE25" s="19">
        <v>2</v>
      </c>
      <c r="AF25" s="19">
        <v>5</v>
      </c>
      <c r="AG25" s="19">
        <v>1</v>
      </c>
      <c r="AH25" s="19">
        <v>0</v>
      </c>
      <c r="AI25" s="19">
        <v>3</v>
      </c>
      <c r="AJ25" s="19">
        <v>2</v>
      </c>
      <c r="AK25" s="19">
        <v>1</v>
      </c>
      <c r="AL25" s="19">
        <v>3</v>
      </c>
      <c r="AM25" s="19">
        <v>0</v>
      </c>
      <c r="AN25" s="19">
        <v>4</v>
      </c>
      <c r="AO25" s="19">
        <v>1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20">
        <v>33</v>
      </c>
      <c r="AW25" s="21">
        <v>0.62264150943396224</v>
      </c>
      <c r="AX25" s="42">
        <f t="shared" ref="AX25:AX34" si="2">RANK(AW25,ss,0)</f>
        <v>77</v>
      </c>
    </row>
    <row r="26" spans="1:50" x14ac:dyDescent="0.25">
      <c r="A26" s="16"/>
      <c r="B26" s="17" t="s">
        <v>30</v>
      </c>
      <c r="C26" s="18">
        <v>68</v>
      </c>
      <c r="D26" s="18">
        <v>49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</v>
      </c>
      <c r="Q26" s="19">
        <v>0</v>
      </c>
      <c r="R26" s="19">
        <v>1</v>
      </c>
      <c r="S26" s="19">
        <v>0</v>
      </c>
      <c r="T26" s="19">
        <v>0</v>
      </c>
      <c r="U26" s="19">
        <v>0</v>
      </c>
      <c r="V26" s="19">
        <v>1</v>
      </c>
      <c r="W26" s="19">
        <v>4</v>
      </c>
      <c r="X26" s="19">
        <v>1</v>
      </c>
      <c r="Y26" s="20">
        <v>8</v>
      </c>
      <c r="Z26" s="21">
        <v>0.16326530612244897</v>
      </c>
      <c r="AA26" s="19">
        <v>4</v>
      </c>
      <c r="AB26" s="19">
        <v>2</v>
      </c>
      <c r="AC26" s="19">
        <v>4</v>
      </c>
      <c r="AD26" s="19">
        <v>5</v>
      </c>
      <c r="AE26" s="19">
        <v>3</v>
      </c>
      <c r="AF26" s="19">
        <v>4</v>
      </c>
      <c r="AG26" s="19">
        <v>7</v>
      </c>
      <c r="AH26" s="19">
        <v>2</v>
      </c>
      <c r="AI26" s="19">
        <v>5</v>
      </c>
      <c r="AJ26" s="19">
        <v>1</v>
      </c>
      <c r="AK26" s="19">
        <v>2</v>
      </c>
      <c r="AL26" s="19">
        <v>1</v>
      </c>
      <c r="AM26" s="19">
        <v>1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20">
        <v>41</v>
      </c>
      <c r="AW26" s="21">
        <v>0.83673469387755106</v>
      </c>
      <c r="AX26" s="42">
        <f t="shared" si="2"/>
        <v>29</v>
      </c>
    </row>
    <row r="27" spans="1:50" x14ac:dyDescent="0.25">
      <c r="A27" s="16"/>
      <c r="B27" s="17" t="s">
        <v>31</v>
      </c>
      <c r="C27" s="18">
        <v>78</v>
      </c>
      <c r="D27" s="18">
        <v>78</v>
      </c>
      <c r="E27" s="19">
        <v>0</v>
      </c>
      <c r="F27" s="19">
        <v>2</v>
      </c>
      <c r="G27" s="19">
        <v>2</v>
      </c>
      <c r="H27" s="19">
        <v>0</v>
      </c>
      <c r="I27" s="19">
        <v>0</v>
      </c>
      <c r="J27" s="19">
        <v>0</v>
      </c>
      <c r="K27" s="19">
        <v>6</v>
      </c>
      <c r="L27" s="19">
        <v>2</v>
      </c>
      <c r="M27" s="19">
        <v>2</v>
      </c>
      <c r="N27" s="19">
        <v>1</v>
      </c>
      <c r="O27" s="19">
        <v>3</v>
      </c>
      <c r="P27" s="19">
        <v>3</v>
      </c>
      <c r="Q27" s="19">
        <v>0</v>
      </c>
      <c r="R27" s="19">
        <v>2</v>
      </c>
      <c r="S27" s="19">
        <v>2</v>
      </c>
      <c r="T27" s="19">
        <v>3</v>
      </c>
      <c r="U27" s="19">
        <v>5</v>
      </c>
      <c r="V27" s="19">
        <v>2</v>
      </c>
      <c r="W27" s="19">
        <v>3</v>
      </c>
      <c r="X27" s="19">
        <v>1</v>
      </c>
      <c r="Y27" s="20">
        <v>39</v>
      </c>
      <c r="Z27" s="21">
        <v>0.5</v>
      </c>
      <c r="AA27" s="19">
        <v>3</v>
      </c>
      <c r="AB27" s="19">
        <v>5</v>
      </c>
      <c r="AC27" s="19">
        <v>6</v>
      </c>
      <c r="AD27" s="19">
        <v>7</v>
      </c>
      <c r="AE27" s="19">
        <v>8</v>
      </c>
      <c r="AF27" s="19">
        <v>1</v>
      </c>
      <c r="AG27" s="19">
        <v>4</v>
      </c>
      <c r="AH27" s="19">
        <v>3</v>
      </c>
      <c r="AI27" s="19">
        <v>1</v>
      </c>
      <c r="AJ27" s="19">
        <v>0</v>
      </c>
      <c r="AK27" s="19">
        <v>1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20">
        <v>39</v>
      </c>
      <c r="AW27" s="21">
        <v>0.5</v>
      </c>
      <c r="AX27" s="42">
        <f t="shared" si="2"/>
        <v>82</v>
      </c>
    </row>
    <row r="28" spans="1:50" x14ac:dyDescent="0.25">
      <c r="A28" s="16"/>
      <c r="B28" s="17" t="s">
        <v>32</v>
      </c>
      <c r="C28" s="18">
        <v>136</v>
      </c>
      <c r="D28" s="18">
        <v>124</v>
      </c>
      <c r="E28" s="19">
        <v>1</v>
      </c>
      <c r="F28" s="19">
        <v>0</v>
      </c>
      <c r="G28" s="19">
        <v>0</v>
      </c>
      <c r="H28" s="19">
        <v>0</v>
      </c>
      <c r="I28" s="19">
        <v>1</v>
      </c>
      <c r="J28" s="19">
        <v>1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2</v>
      </c>
      <c r="Q28" s="19">
        <v>0</v>
      </c>
      <c r="R28" s="19">
        <v>2</v>
      </c>
      <c r="S28" s="19">
        <v>2</v>
      </c>
      <c r="T28" s="19">
        <v>5</v>
      </c>
      <c r="U28" s="19">
        <v>3</v>
      </c>
      <c r="V28" s="19">
        <v>6</v>
      </c>
      <c r="W28" s="19">
        <v>5</v>
      </c>
      <c r="X28" s="19">
        <v>5</v>
      </c>
      <c r="Y28" s="20">
        <v>33</v>
      </c>
      <c r="Z28" s="21">
        <v>0.2661290322580645</v>
      </c>
      <c r="AA28" s="19">
        <v>7</v>
      </c>
      <c r="AB28" s="19">
        <v>6</v>
      </c>
      <c r="AC28" s="19">
        <v>6</v>
      </c>
      <c r="AD28" s="19">
        <v>7</v>
      </c>
      <c r="AE28" s="19">
        <v>9</v>
      </c>
      <c r="AF28" s="19">
        <v>10</v>
      </c>
      <c r="AG28" s="19">
        <v>12</v>
      </c>
      <c r="AH28" s="19">
        <v>7</v>
      </c>
      <c r="AI28" s="19">
        <v>9</v>
      </c>
      <c r="AJ28" s="19">
        <v>6</v>
      </c>
      <c r="AK28" s="19">
        <v>3</v>
      </c>
      <c r="AL28" s="19">
        <v>3</v>
      </c>
      <c r="AM28" s="19">
        <v>0</v>
      </c>
      <c r="AN28" s="19">
        <v>4</v>
      </c>
      <c r="AO28" s="19">
        <v>1</v>
      </c>
      <c r="AP28" s="19">
        <v>0</v>
      </c>
      <c r="AQ28" s="19">
        <v>1</v>
      </c>
      <c r="AR28" s="19">
        <v>0</v>
      </c>
      <c r="AS28" s="19">
        <v>0</v>
      </c>
      <c r="AT28" s="19">
        <v>0</v>
      </c>
      <c r="AU28" s="19">
        <v>0</v>
      </c>
      <c r="AV28" s="20">
        <v>91</v>
      </c>
      <c r="AW28" s="21">
        <v>0.7338709677419355</v>
      </c>
      <c r="AX28" s="42">
        <f t="shared" si="2"/>
        <v>59</v>
      </c>
    </row>
    <row r="29" spans="1:50" x14ac:dyDescent="0.25">
      <c r="A29" s="16"/>
      <c r="B29" s="17" t="s">
        <v>33</v>
      </c>
      <c r="C29" s="18">
        <v>91</v>
      </c>
      <c r="D29" s="18">
        <v>89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2</v>
      </c>
      <c r="S29" s="19">
        <v>1</v>
      </c>
      <c r="T29" s="19">
        <v>3</v>
      </c>
      <c r="U29" s="19">
        <v>0</v>
      </c>
      <c r="V29" s="19">
        <v>1</v>
      </c>
      <c r="W29" s="19">
        <v>5</v>
      </c>
      <c r="X29" s="19">
        <v>2</v>
      </c>
      <c r="Y29" s="20">
        <v>14</v>
      </c>
      <c r="Z29" s="21">
        <v>0.15730337078651685</v>
      </c>
      <c r="AA29" s="19">
        <v>11</v>
      </c>
      <c r="AB29" s="19">
        <v>4</v>
      </c>
      <c r="AC29" s="19">
        <v>3</v>
      </c>
      <c r="AD29" s="19">
        <v>3</v>
      </c>
      <c r="AE29" s="19">
        <v>16</v>
      </c>
      <c r="AF29" s="19">
        <v>10</v>
      </c>
      <c r="AG29" s="19">
        <v>6</v>
      </c>
      <c r="AH29" s="19">
        <v>3</v>
      </c>
      <c r="AI29" s="19">
        <v>6</v>
      </c>
      <c r="AJ29" s="19">
        <v>3</v>
      </c>
      <c r="AK29" s="19">
        <v>1</v>
      </c>
      <c r="AL29" s="19">
        <v>1</v>
      </c>
      <c r="AM29" s="19">
        <v>6</v>
      </c>
      <c r="AN29" s="19">
        <v>1</v>
      </c>
      <c r="AO29" s="19">
        <v>1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20">
        <v>75</v>
      </c>
      <c r="AW29" s="21">
        <v>0.84269662921348309</v>
      </c>
      <c r="AX29" s="42">
        <f t="shared" si="2"/>
        <v>24</v>
      </c>
    </row>
    <row r="30" spans="1:50" x14ac:dyDescent="0.25">
      <c r="A30" s="16"/>
      <c r="B30" s="17" t="s">
        <v>34</v>
      </c>
      <c r="C30" s="18">
        <v>109</v>
      </c>
      <c r="D30" s="18">
        <v>103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1</v>
      </c>
      <c r="K30" s="19">
        <v>0</v>
      </c>
      <c r="L30" s="19">
        <v>0</v>
      </c>
      <c r="M30" s="19">
        <v>1</v>
      </c>
      <c r="N30" s="19">
        <v>3</v>
      </c>
      <c r="O30" s="19">
        <v>3</v>
      </c>
      <c r="P30" s="19">
        <v>0</v>
      </c>
      <c r="Q30" s="19">
        <v>4</v>
      </c>
      <c r="R30" s="19">
        <v>1</v>
      </c>
      <c r="S30" s="19">
        <v>2</v>
      </c>
      <c r="T30" s="19">
        <v>2</v>
      </c>
      <c r="U30" s="19">
        <v>5</v>
      </c>
      <c r="V30" s="19">
        <v>5</v>
      </c>
      <c r="W30" s="19">
        <v>0</v>
      </c>
      <c r="X30" s="19">
        <v>2</v>
      </c>
      <c r="Y30" s="20">
        <v>29</v>
      </c>
      <c r="Z30" s="21">
        <v>0.28155339805825241</v>
      </c>
      <c r="AA30" s="19">
        <v>3</v>
      </c>
      <c r="AB30" s="19">
        <v>5</v>
      </c>
      <c r="AC30" s="19">
        <v>6</v>
      </c>
      <c r="AD30" s="19">
        <v>5</v>
      </c>
      <c r="AE30" s="19">
        <v>9</v>
      </c>
      <c r="AF30" s="19">
        <v>3</v>
      </c>
      <c r="AG30" s="19">
        <v>7</v>
      </c>
      <c r="AH30" s="19">
        <v>8</v>
      </c>
      <c r="AI30" s="19">
        <v>7</v>
      </c>
      <c r="AJ30" s="19">
        <v>4</v>
      </c>
      <c r="AK30" s="19">
        <v>5</v>
      </c>
      <c r="AL30" s="19">
        <v>4</v>
      </c>
      <c r="AM30" s="19">
        <v>6</v>
      </c>
      <c r="AN30" s="19">
        <v>0</v>
      </c>
      <c r="AO30" s="19">
        <v>1</v>
      </c>
      <c r="AP30" s="19">
        <v>1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20">
        <v>74</v>
      </c>
      <c r="AW30" s="21">
        <v>0.71844660194174759</v>
      </c>
      <c r="AX30" s="42">
        <f t="shared" si="2"/>
        <v>61</v>
      </c>
    </row>
    <row r="31" spans="1:50" x14ac:dyDescent="0.25">
      <c r="A31" s="16"/>
      <c r="B31" s="17" t="s">
        <v>35</v>
      </c>
      <c r="C31" s="18">
        <v>68</v>
      </c>
      <c r="D31" s="18">
        <v>68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1</v>
      </c>
      <c r="M31" s="19">
        <v>1</v>
      </c>
      <c r="N31" s="19">
        <v>0</v>
      </c>
      <c r="O31" s="19">
        <v>0</v>
      </c>
      <c r="P31" s="19">
        <v>2</v>
      </c>
      <c r="Q31" s="19">
        <v>2</v>
      </c>
      <c r="R31" s="19">
        <v>0</v>
      </c>
      <c r="S31" s="19">
        <v>2</v>
      </c>
      <c r="T31" s="19">
        <v>1</v>
      </c>
      <c r="U31" s="19">
        <v>2</v>
      </c>
      <c r="V31" s="19">
        <v>0</v>
      </c>
      <c r="W31" s="19">
        <v>1</v>
      </c>
      <c r="X31" s="19">
        <v>1</v>
      </c>
      <c r="Y31" s="20">
        <v>13</v>
      </c>
      <c r="Z31" s="21">
        <v>0.19117647058823528</v>
      </c>
      <c r="AA31" s="19">
        <v>2</v>
      </c>
      <c r="AB31" s="19">
        <v>4</v>
      </c>
      <c r="AC31" s="19">
        <v>3</v>
      </c>
      <c r="AD31" s="19">
        <v>4</v>
      </c>
      <c r="AE31" s="19">
        <v>6</v>
      </c>
      <c r="AF31" s="19">
        <v>4</v>
      </c>
      <c r="AG31" s="19">
        <v>3</v>
      </c>
      <c r="AH31" s="19">
        <v>5</v>
      </c>
      <c r="AI31" s="19">
        <v>5</v>
      </c>
      <c r="AJ31" s="19">
        <v>4</v>
      </c>
      <c r="AK31" s="19">
        <v>4</v>
      </c>
      <c r="AL31" s="19">
        <v>5</v>
      </c>
      <c r="AM31" s="19">
        <v>5</v>
      </c>
      <c r="AN31" s="19">
        <v>1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20">
        <v>55</v>
      </c>
      <c r="AW31" s="21">
        <v>0.80882352941176472</v>
      </c>
      <c r="AX31" s="42">
        <f t="shared" si="2"/>
        <v>42</v>
      </c>
    </row>
    <row r="32" spans="1:50" x14ac:dyDescent="0.25">
      <c r="A32" s="16"/>
      <c r="B32" s="17" t="s">
        <v>36</v>
      </c>
      <c r="C32" s="18">
        <v>319</v>
      </c>
      <c r="D32" s="18">
        <v>319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2</v>
      </c>
      <c r="K32" s="19">
        <v>1</v>
      </c>
      <c r="L32" s="19">
        <v>1</v>
      </c>
      <c r="M32" s="19">
        <v>1</v>
      </c>
      <c r="N32" s="19">
        <v>2</v>
      </c>
      <c r="O32" s="19">
        <v>3</v>
      </c>
      <c r="P32" s="19">
        <v>1</v>
      </c>
      <c r="Q32" s="19">
        <v>4</v>
      </c>
      <c r="R32" s="19">
        <v>6</v>
      </c>
      <c r="S32" s="19">
        <v>5</v>
      </c>
      <c r="T32" s="19">
        <v>6</v>
      </c>
      <c r="U32" s="19">
        <v>13</v>
      </c>
      <c r="V32" s="19">
        <v>12</v>
      </c>
      <c r="W32" s="19">
        <v>7</v>
      </c>
      <c r="X32" s="19">
        <v>9</v>
      </c>
      <c r="Y32" s="20">
        <v>73</v>
      </c>
      <c r="Z32" s="21">
        <v>0.22884012539184953</v>
      </c>
      <c r="AA32" s="19">
        <v>25</v>
      </c>
      <c r="AB32" s="19">
        <v>21</v>
      </c>
      <c r="AC32" s="19">
        <v>22</v>
      </c>
      <c r="AD32" s="19">
        <v>19</v>
      </c>
      <c r="AE32" s="19">
        <v>19</v>
      </c>
      <c r="AF32" s="19">
        <v>21</v>
      </c>
      <c r="AG32" s="19">
        <v>22</v>
      </c>
      <c r="AH32" s="19">
        <v>15</v>
      </c>
      <c r="AI32" s="19">
        <v>22</v>
      </c>
      <c r="AJ32" s="19">
        <v>20</v>
      </c>
      <c r="AK32" s="19">
        <v>6</v>
      </c>
      <c r="AL32" s="19">
        <v>13</v>
      </c>
      <c r="AM32" s="19">
        <v>17</v>
      </c>
      <c r="AN32" s="19">
        <v>2</v>
      </c>
      <c r="AO32" s="19">
        <v>2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20">
        <v>246</v>
      </c>
      <c r="AW32" s="21">
        <v>0.7711598746081505</v>
      </c>
      <c r="AX32" s="42">
        <f t="shared" si="2"/>
        <v>52</v>
      </c>
    </row>
    <row r="33" spans="1:50" x14ac:dyDescent="0.25">
      <c r="A33" s="16"/>
      <c r="B33" s="17" t="s">
        <v>37</v>
      </c>
      <c r="C33" s="18">
        <v>79</v>
      </c>
      <c r="D33" s="18">
        <v>79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</v>
      </c>
      <c r="O33" s="19">
        <v>1</v>
      </c>
      <c r="P33" s="19">
        <v>0</v>
      </c>
      <c r="Q33" s="19">
        <v>0</v>
      </c>
      <c r="R33" s="19">
        <v>1</v>
      </c>
      <c r="S33" s="19">
        <v>1</v>
      </c>
      <c r="T33" s="19">
        <v>1</v>
      </c>
      <c r="U33" s="19">
        <v>4</v>
      </c>
      <c r="V33" s="19">
        <v>3</v>
      </c>
      <c r="W33" s="19">
        <v>2</v>
      </c>
      <c r="X33" s="19">
        <v>0</v>
      </c>
      <c r="Y33" s="20">
        <v>14</v>
      </c>
      <c r="Z33" s="21">
        <v>0.17721518987341772</v>
      </c>
      <c r="AA33" s="19">
        <v>6</v>
      </c>
      <c r="AB33" s="19">
        <v>5</v>
      </c>
      <c r="AC33" s="19">
        <v>3</v>
      </c>
      <c r="AD33" s="19">
        <v>2</v>
      </c>
      <c r="AE33" s="19">
        <v>7</v>
      </c>
      <c r="AF33" s="19">
        <v>6</v>
      </c>
      <c r="AG33" s="19">
        <v>5</v>
      </c>
      <c r="AH33" s="19">
        <v>4</v>
      </c>
      <c r="AI33" s="19">
        <v>8</v>
      </c>
      <c r="AJ33" s="19">
        <v>4</v>
      </c>
      <c r="AK33" s="19">
        <v>6</v>
      </c>
      <c r="AL33" s="19">
        <v>1</v>
      </c>
      <c r="AM33" s="19">
        <v>5</v>
      </c>
      <c r="AN33" s="19">
        <v>1</v>
      </c>
      <c r="AO33" s="19">
        <v>1</v>
      </c>
      <c r="AP33" s="19">
        <v>1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20">
        <v>65</v>
      </c>
      <c r="AW33" s="21">
        <v>0.82278481012658233</v>
      </c>
      <c r="AX33" s="42">
        <f t="shared" si="2"/>
        <v>38</v>
      </c>
    </row>
    <row r="34" spans="1:50" x14ac:dyDescent="0.25">
      <c r="A34" s="16"/>
      <c r="B34" s="17" t="s">
        <v>38</v>
      </c>
      <c r="C34" s="18">
        <v>162</v>
      </c>
      <c r="D34" s="18">
        <v>162</v>
      </c>
      <c r="E34" s="19">
        <v>0</v>
      </c>
      <c r="F34" s="19">
        <v>0</v>
      </c>
      <c r="G34" s="19">
        <v>0</v>
      </c>
      <c r="H34" s="19">
        <v>0</v>
      </c>
      <c r="I34" s="19">
        <v>1</v>
      </c>
      <c r="J34" s="19">
        <v>0</v>
      </c>
      <c r="K34" s="19">
        <v>1</v>
      </c>
      <c r="L34" s="19">
        <v>0</v>
      </c>
      <c r="M34" s="19">
        <v>0</v>
      </c>
      <c r="N34" s="19">
        <v>2</v>
      </c>
      <c r="O34" s="19">
        <v>3</v>
      </c>
      <c r="P34" s="19">
        <v>2</v>
      </c>
      <c r="Q34" s="19">
        <v>3</v>
      </c>
      <c r="R34" s="19">
        <v>5</v>
      </c>
      <c r="S34" s="19">
        <v>4</v>
      </c>
      <c r="T34" s="19">
        <v>4</v>
      </c>
      <c r="U34" s="19">
        <v>4</v>
      </c>
      <c r="V34" s="19">
        <v>5</v>
      </c>
      <c r="W34" s="19">
        <v>1</v>
      </c>
      <c r="X34" s="19">
        <v>7</v>
      </c>
      <c r="Y34" s="20">
        <v>42</v>
      </c>
      <c r="Z34" s="21">
        <v>0.25925925925925924</v>
      </c>
      <c r="AA34" s="19">
        <v>8</v>
      </c>
      <c r="AB34" s="19">
        <v>8</v>
      </c>
      <c r="AC34" s="19">
        <v>12</v>
      </c>
      <c r="AD34" s="19">
        <v>13</v>
      </c>
      <c r="AE34" s="19">
        <v>11</v>
      </c>
      <c r="AF34" s="19">
        <v>10</v>
      </c>
      <c r="AG34" s="19">
        <v>11</v>
      </c>
      <c r="AH34" s="19">
        <v>6</v>
      </c>
      <c r="AI34" s="19">
        <v>7</v>
      </c>
      <c r="AJ34" s="19">
        <v>13</v>
      </c>
      <c r="AK34" s="19">
        <v>6</v>
      </c>
      <c r="AL34" s="19">
        <v>5</v>
      </c>
      <c r="AM34" s="19">
        <v>4</v>
      </c>
      <c r="AN34" s="19">
        <v>4</v>
      </c>
      <c r="AO34" s="19">
        <v>1</v>
      </c>
      <c r="AP34" s="19">
        <v>0</v>
      </c>
      <c r="AQ34" s="19">
        <v>1</v>
      </c>
      <c r="AR34" s="19">
        <v>0</v>
      </c>
      <c r="AS34" s="19">
        <v>0</v>
      </c>
      <c r="AT34" s="19">
        <v>0</v>
      </c>
      <c r="AU34" s="19">
        <v>0</v>
      </c>
      <c r="AV34" s="20">
        <v>120</v>
      </c>
      <c r="AW34" s="21">
        <v>0.7407407407407407</v>
      </c>
      <c r="AX34" s="42">
        <f t="shared" si="2"/>
        <v>57</v>
      </c>
    </row>
    <row r="35" spans="1:50" s="15" customFormat="1" x14ac:dyDescent="0.25">
      <c r="A35" s="23">
        <v>4</v>
      </c>
      <c r="B35" s="11" t="s">
        <v>39</v>
      </c>
      <c r="C35" s="13">
        <v>2779</v>
      </c>
      <c r="D35" s="13">
        <v>2775</v>
      </c>
      <c r="E35" s="13">
        <v>0</v>
      </c>
      <c r="F35" s="13">
        <v>0</v>
      </c>
      <c r="G35" s="13">
        <v>1</v>
      </c>
      <c r="H35" s="13">
        <v>3</v>
      </c>
      <c r="I35" s="13">
        <v>2</v>
      </c>
      <c r="J35" s="13">
        <v>1</v>
      </c>
      <c r="K35" s="13">
        <v>5</v>
      </c>
      <c r="L35" s="13">
        <v>13</v>
      </c>
      <c r="M35" s="13">
        <v>11</v>
      </c>
      <c r="N35" s="13">
        <v>14</v>
      </c>
      <c r="O35" s="13">
        <v>16</v>
      </c>
      <c r="P35" s="13">
        <v>17</v>
      </c>
      <c r="Q35" s="13">
        <v>32</v>
      </c>
      <c r="R35" s="13">
        <v>26</v>
      </c>
      <c r="S35" s="13">
        <v>54</v>
      </c>
      <c r="T35" s="13">
        <v>51</v>
      </c>
      <c r="U35" s="13">
        <v>73</v>
      </c>
      <c r="V35" s="13">
        <v>71</v>
      </c>
      <c r="W35" s="13">
        <v>112</v>
      </c>
      <c r="X35" s="13">
        <v>87</v>
      </c>
      <c r="Y35" s="13">
        <v>589</v>
      </c>
      <c r="Z35" s="24">
        <v>0.21225225225225225</v>
      </c>
      <c r="AA35" s="13">
        <v>129</v>
      </c>
      <c r="AB35" s="13">
        <v>156</v>
      </c>
      <c r="AC35" s="13">
        <v>167</v>
      </c>
      <c r="AD35" s="13">
        <v>137</v>
      </c>
      <c r="AE35" s="13">
        <v>207</v>
      </c>
      <c r="AF35" s="13">
        <v>163</v>
      </c>
      <c r="AG35" s="13">
        <v>203</v>
      </c>
      <c r="AH35" s="13">
        <v>182</v>
      </c>
      <c r="AI35" s="13">
        <v>196</v>
      </c>
      <c r="AJ35" s="13">
        <v>164</v>
      </c>
      <c r="AK35" s="13">
        <v>148</v>
      </c>
      <c r="AL35" s="13">
        <v>118</v>
      </c>
      <c r="AM35" s="13">
        <v>108</v>
      </c>
      <c r="AN35" s="13">
        <v>63</v>
      </c>
      <c r="AO35" s="13">
        <v>32</v>
      </c>
      <c r="AP35" s="13">
        <v>9</v>
      </c>
      <c r="AQ35" s="13">
        <v>2</v>
      </c>
      <c r="AR35" s="13">
        <v>1</v>
      </c>
      <c r="AS35" s="13">
        <v>1</v>
      </c>
      <c r="AT35" s="13">
        <v>0</v>
      </c>
      <c r="AU35" s="13">
        <v>0</v>
      </c>
      <c r="AV35" s="13">
        <v>2186</v>
      </c>
      <c r="AW35" s="24">
        <v>0.7877477477477477</v>
      </c>
      <c r="AX35" s="43"/>
    </row>
    <row r="36" spans="1:50" x14ac:dyDescent="0.25">
      <c r="A36" s="16"/>
      <c r="B36" s="17" t="s">
        <v>40</v>
      </c>
      <c r="C36" s="18">
        <v>208</v>
      </c>
      <c r="D36" s="18">
        <v>206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1</v>
      </c>
      <c r="P36" s="19">
        <v>0</v>
      </c>
      <c r="Q36" s="19">
        <v>4</v>
      </c>
      <c r="R36" s="19">
        <v>0</v>
      </c>
      <c r="S36" s="19">
        <v>2</v>
      </c>
      <c r="T36" s="19">
        <v>2</v>
      </c>
      <c r="U36" s="19">
        <v>3</v>
      </c>
      <c r="V36" s="19">
        <v>3</v>
      </c>
      <c r="W36" s="19">
        <v>6</v>
      </c>
      <c r="X36" s="19">
        <v>5</v>
      </c>
      <c r="Y36" s="20">
        <v>27</v>
      </c>
      <c r="Z36" s="21">
        <v>0.13106796116504854</v>
      </c>
      <c r="AA36" s="19">
        <v>8</v>
      </c>
      <c r="AB36" s="19">
        <v>6</v>
      </c>
      <c r="AC36" s="19">
        <v>9</v>
      </c>
      <c r="AD36" s="19">
        <v>13</v>
      </c>
      <c r="AE36" s="19">
        <v>11</v>
      </c>
      <c r="AF36" s="19">
        <v>13</v>
      </c>
      <c r="AG36" s="19">
        <v>21</v>
      </c>
      <c r="AH36" s="19">
        <v>15</v>
      </c>
      <c r="AI36" s="19">
        <v>23</v>
      </c>
      <c r="AJ36" s="19">
        <v>21</v>
      </c>
      <c r="AK36" s="19">
        <v>9</v>
      </c>
      <c r="AL36" s="19">
        <v>12</v>
      </c>
      <c r="AM36" s="19">
        <v>13</v>
      </c>
      <c r="AN36" s="19">
        <v>3</v>
      </c>
      <c r="AO36" s="19">
        <v>0</v>
      </c>
      <c r="AP36" s="19">
        <v>1</v>
      </c>
      <c r="AQ36" s="19">
        <v>0</v>
      </c>
      <c r="AR36" s="19">
        <v>1</v>
      </c>
      <c r="AS36" s="19">
        <v>0</v>
      </c>
      <c r="AT36" s="19">
        <v>0</v>
      </c>
      <c r="AU36" s="19">
        <v>0</v>
      </c>
      <c r="AV36" s="20">
        <v>179</v>
      </c>
      <c r="AW36" s="21">
        <v>0.8689320388349514</v>
      </c>
      <c r="AX36" s="42">
        <f t="shared" ref="AX36:AX46" si="3">RANK(AW36,ss,0)</f>
        <v>18</v>
      </c>
    </row>
    <row r="37" spans="1:50" x14ac:dyDescent="0.25">
      <c r="A37" s="16"/>
      <c r="B37" s="17" t="s">
        <v>41</v>
      </c>
      <c r="C37" s="18">
        <v>147</v>
      </c>
      <c r="D37" s="18">
        <v>147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1</v>
      </c>
      <c r="Q37" s="19">
        <v>0</v>
      </c>
      <c r="R37" s="19">
        <v>1</v>
      </c>
      <c r="S37" s="19">
        <v>1</v>
      </c>
      <c r="T37" s="19">
        <v>1</v>
      </c>
      <c r="U37" s="19">
        <v>0</v>
      </c>
      <c r="V37" s="19">
        <v>1</v>
      </c>
      <c r="W37" s="19">
        <v>6</v>
      </c>
      <c r="X37" s="19">
        <v>1</v>
      </c>
      <c r="Y37" s="20">
        <v>12</v>
      </c>
      <c r="Z37" s="21">
        <v>8.1632653061224483E-2</v>
      </c>
      <c r="AA37" s="19">
        <v>6</v>
      </c>
      <c r="AB37" s="19">
        <v>6</v>
      </c>
      <c r="AC37" s="19">
        <v>7</v>
      </c>
      <c r="AD37" s="19">
        <v>15</v>
      </c>
      <c r="AE37" s="19">
        <v>14</v>
      </c>
      <c r="AF37" s="19">
        <v>9</v>
      </c>
      <c r="AG37" s="19">
        <v>13</v>
      </c>
      <c r="AH37" s="19">
        <v>15</v>
      </c>
      <c r="AI37" s="19">
        <v>10</v>
      </c>
      <c r="AJ37" s="19">
        <v>11</v>
      </c>
      <c r="AK37" s="19">
        <v>14</v>
      </c>
      <c r="AL37" s="19">
        <v>5</v>
      </c>
      <c r="AM37" s="19">
        <v>2</v>
      </c>
      <c r="AN37" s="19">
        <v>4</v>
      </c>
      <c r="AO37" s="19">
        <v>4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20">
        <v>135</v>
      </c>
      <c r="AW37" s="21">
        <v>0.91836734693877553</v>
      </c>
      <c r="AX37" s="42">
        <f t="shared" si="3"/>
        <v>10</v>
      </c>
    </row>
    <row r="38" spans="1:50" x14ac:dyDescent="0.25">
      <c r="A38" s="16"/>
      <c r="B38" s="17" t="s">
        <v>42</v>
      </c>
      <c r="C38" s="18">
        <v>107</v>
      </c>
      <c r="D38" s="18">
        <v>107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1</v>
      </c>
      <c r="U38" s="19">
        <v>0</v>
      </c>
      <c r="V38" s="19">
        <v>0</v>
      </c>
      <c r="W38" s="19">
        <v>0</v>
      </c>
      <c r="X38" s="19">
        <v>2</v>
      </c>
      <c r="Y38" s="20">
        <v>3</v>
      </c>
      <c r="Z38" s="21">
        <v>2.8037383177570093E-2</v>
      </c>
      <c r="AA38" s="19">
        <v>0</v>
      </c>
      <c r="AB38" s="19">
        <v>4</v>
      </c>
      <c r="AC38" s="19">
        <v>3</v>
      </c>
      <c r="AD38" s="19">
        <v>2</v>
      </c>
      <c r="AE38" s="19">
        <v>8</v>
      </c>
      <c r="AF38" s="19">
        <v>9</v>
      </c>
      <c r="AG38" s="19">
        <v>6</v>
      </c>
      <c r="AH38" s="19">
        <v>9</v>
      </c>
      <c r="AI38" s="19">
        <v>14</v>
      </c>
      <c r="AJ38" s="19">
        <v>7</v>
      </c>
      <c r="AK38" s="19">
        <v>17</v>
      </c>
      <c r="AL38" s="19">
        <v>10</v>
      </c>
      <c r="AM38" s="19">
        <v>8</v>
      </c>
      <c r="AN38" s="19">
        <v>5</v>
      </c>
      <c r="AO38" s="19">
        <v>1</v>
      </c>
      <c r="AP38" s="19">
        <v>1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20">
        <v>104</v>
      </c>
      <c r="AW38" s="21">
        <v>0.9719626168224299</v>
      </c>
      <c r="AX38" s="42">
        <f t="shared" si="3"/>
        <v>4</v>
      </c>
    </row>
    <row r="39" spans="1:50" x14ac:dyDescent="0.25">
      <c r="A39" s="16"/>
      <c r="B39" s="17" t="s">
        <v>43</v>
      </c>
      <c r="C39" s="18">
        <v>128</v>
      </c>
      <c r="D39" s="18">
        <v>128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1</v>
      </c>
      <c r="M39" s="19">
        <v>1</v>
      </c>
      <c r="N39" s="19">
        <v>2</v>
      </c>
      <c r="O39" s="19">
        <v>1</v>
      </c>
      <c r="P39" s="19">
        <v>2</v>
      </c>
      <c r="Q39" s="19">
        <v>1</v>
      </c>
      <c r="R39" s="19">
        <v>2</v>
      </c>
      <c r="S39" s="19">
        <v>5</v>
      </c>
      <c r="T39" s="19">
        <v>8</v>
      </c>
      <c r="U39" s="19">
        <v>1</v>
      </c>
      <c r="V39" s="19">
        <v>4</v>
      </c>
      <c r="W39" s="19">
        <v>6</v>
      </c>
      <c r="X39" s="19">
        <v>8</v>
      </c>
      <c r="Y39" s="20">
        <v>42</v>
      </c>
      <c r="Z39" s="21">
        <v>0.328125</v>
      </c>
      <c r="AA39" s="19">
        <v>6</v>
      </c>
      <c r="AB39" s="19">
        <v>9</v>
      </c>
      <c r="AC39" s="19">
        <v>9</v>
      </c>
      <c r="AD39" s="19">
        <v>9</v>
      </c>
      <c r="AE39" s="19">
        <v>10</v>
      </c>
      <c r="AF39" s="19">
        <v>5</v>
      </c>
      <c r="AG39" s="19">
        <v>7</v>
      </c>
      <c r="AH39" s="19">
        <v>7</v>
      </c>
      <c r="AI39" s="19">
        <v>7</v>
      </c>
      <c r="AJ39" s="19">
        <v>6</v>
      </c>
      <c r="AK39" s="19">
        <v>4</v>
      </c>
      <c r="AL39" s="19">
        <v>4</v>
      </c>
      <c r="AM39" s="19">
        <v>1</v>
      </c>
      <c r="AN39" s="19">
        <v>1</v>
      </c>
      <c r="AO39" s="19">
        <v>0</v>
      </c>
      <c r="AP39" s="19">
        <v>1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20">
        <v>86</v>
      </c>
      <c r="AW39" s="21">
        <v>0.671875</v>
      </c>
      <c r="AX39" s="42">
        <f t="shared" si="3"/>
        <v>70</v>
      </c>
    </row>
    <row r="40" spans="1:50" x14ac:dyDescent="0.25">
      <c r="A40" s="16"/>
      <c r="B40" s="17" t="s">
        <v>44</v>
      </c>
      <c r="C40" s="18">
        <v>438</v>
      </c>
      <c r="D40" s="18">
        <v>438</v>
      </c>
      <c r="E40" s="19">
        <v>0</v>
      </c>
      <c r="F40" s="19">
        <v>0</v>
      </c>
      <c r="G40" s="19">
        <v>1</v>
      </c>
      <c r="H40" s="19">
        <v>0</v>
      </c>
      <c r="I40" s="19">
        <v>0</v>
      </c>
      <c r="J40" s="19">
        <v>1</v>
      </c>
      <c r="K40" s="19">
        <v>2</v>
      </c>
      <c r="L40" s="19">
        <v>2</v>
      </c>
      <c r="M40" s="19">
        <v>2</v>
      </c>
      <c r="N40" s="19">
        <v>0</v>
      </c>
      <c r="O40" s="19">
        <v>2</v>
      </c>
      <c r="P40" s="19">
        <v>3</v>
      </c>
      <c r="Q40" s="19">
        <v>1</v>
      </c>
      <c r="R40" s="19">
        <v>3</v>
      </c>
      <c r="S40" s="19">
        <v>6</v>
      </c>
      <c r="T40" s="19">
        <v>6</v>
      </c>
      <c r="U40" s="19">
        <v>14</v>
      </c>
      <c r="V40" s="19">
        <v>10</v>
      </c>
      <c r="W40" s="19">
        <v>9</v>
      </c>
      <c r="X40" s="19">
        <v>12</v>
      </c>
      <c r="Y40" s="20">
        <v>74</v>
      </c>
      <c r="Z40" s="21">
        <v>0.16894977168949771</v>
      </c>
      <c r="AA40" s="19">
        <v>15</v>
      </c>
      <c r="AB40" s="19">
        <v>26</v>
      </c>
      <c r="AC40" s="19">
        <v>20</v>
      </c>
      <c r="AD40" s="19">
        <v>21</v>
      </c>
      <c r="AE40" s="19">
        <v>33</v>
      </c>
      <c r="AF40" s="19">
        <v>21</v>
      </c>
      <c r="AG40" s="19">
        <v>26</v>
      </c>
      <c r="AH40" s="19">
        <v>26</v>
      </c>
      <c r="AI40" s="19">
        <v>39</v>
      </c>
      <c r="AJ40" s="19">
        <v>25</v>
      </c>
      <c r="AK40" s="19">
        <v>24</v>
      </c>
      <c r="AL40" s="19">
        <v>23</v>
      </c>
      <c r="AM40" s="19">
        <v>29</v>
      </c>
      <c r="AN40" s="19">
        <v>20</v>
      </c>
      <c r="AO40" s="19">
        <v>12</v>
      </c>
      <c r="AP40" s="19">
        <v>1</v>
      </c>
      <c r="AQ40" s="19">
        <v>2</v>
      </c>
      <c r="AR40" s="19">
        <v>0</v>
      </c>
      <c r="AS40" s="19">
        <v>1</v>
      </c>
      <c r="AT40" s="19">
        <v>0</v>
      </c>
      <c r="AU40" s="19">
        <v>0</v>
      </c>
      <c r="AV40" s="20">
        <v>364</v>
      </c>
      <c r="AW40" s="21">
        <v>0.83105022831050224</v>
      </c>
      <c r="AX40" s="42">
        <f t="shared" si="3"/>
        <v>31</v>
      </c>
    </row>
    <row r="41" spans="1:50" x14ac:dyDescent="0.25">
      <c r="A41" s="16"/>
      <c r="B41" s="17" t="s">
        <v>45</v>
      </c>
      <c r="C41" s="18">
        <v>326</v>
      </c>
      <c r="D41" s="18">
        <v>325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1</v>
      </c>
      <c r="M41" s="19">
        <v>4</v>
      </c>
      <c r="N41" s="19">
        <v>1</v>
      </c>
      <c r="O41" s="19">
        <v>0</v>
      </c>
      <c r="P41" s="19">
        <v>3</v>
      </c>
      <c r="Q41" s="19">
        <v>2</v>
      </c>
      <c r="R41" s="19">
        <v>3</v>
      </c>
      <c r="S41" s="19">
        <v>5</v>
      </c>
      <c r="T41" s="19">
        <v>5</v>
      </c>
      <c r="U41" s="19">
        <v>8</v>
      </c>
      <c r="V41" s="19">
        <v>2</v>
      </c>
      <c r="W41" s="19">
        <v>14</v>
      </c>
      <c r="X41" s="19">
        <v>11</v>
      </c>
      <c r="Y41" s="20">
        <v>59</v>
      </c>
      <c r="Z41" s="21">
        <v>0.18153846153846154</v>
      </c>
      <c r="AA41" s="19">
        <v>12</v>
      </c>
      <c r="AB41" s="19">
        <v>17</v>
      </c>
      <c r="AC41" s="19">
        <v>25</v>
      </c>
      <c r="AD41" s="19">
        <v>19</v>
      </c>
      <c r="AE41" s="19">
        <v>23</v>
      </c>
      <c r="AF41" s="19">
        <v>26</v>
      </c>
      <c r="AG41" s="19">
        <v>31</v>
      </c>
      <c r="AH41" s="19">
        <v>26</v>
      </c>
      <c r="AI41" s="19">
        <v>14</v>
      </c>
      <c r="AJ41" s="19">
        <v>16</v>
      </c>
      <c r="AK41" s="19">
        <v>18</v>
      </c>
      <c r="AL41" s="19">
        <v>18</v>
      </c>
      <c r="AM41" s="19">
        <v>11</v>
      </c>
      <c r="AN41" s="19">
        <v>8</v>
      </c>
      <c r="AO41" s="19">
        <v>0</v>
      </c>
      <c r="AP41" s="19">
        <v>2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20">
        <v>266</v>
      </c>
      <c r="AW41" s="21">
        <v>0.81846153846153846</v>
      </c>
      <c r="AX41" s="42">
        <f t="shared" si="3"/>
        <v>39</v>
      </c>
    </row>
    <row r="42" spans="1:50" x14ac:dyDescent="0.25">
      <c r="A42" s="16"/>
      <c r="B42" s="17" t="s">
        <v>46</v>
      </c>
      <c r="C42" s="18">
        <v>334</v>
      </c>
      <c r="D42" s="18">
        <v>334</v>
      </c>
      <c r="E42" s="19">
        <v>0</v>
      </c>
      <c r="F42" s="19">
        <v>0</v>
      </c>
      <c r="G42" s="19">
        <v>0</v>
      </c>
      <c r="H42" s="19">
        <v>1</v>
      </c>
      <c r="I42" s="19">
        <v>1</v>
      </c>
      <c r="J42" s="19">
        <v>0</v>
      </c>
      <c r="K42" s="19">
        <v>1</v>
      </c>
      <c r="L42" s="19">
        <v>4</v>
      </c>
      <c r="M42" s="19">
        <v>2</v>
      </c>
      <c r="N42" s="19">
        <v>3</v>
      </c>
      <c r="O42" s="19">
        <v>3</v>
      </c>
      <c r="P42" s="19">
        <v>1</v>
      </c>
      <c r="Q42" s="19">
        <v>4</v>
      </c>
      <c r="R42" s="19">
        <v>7</v>
      </c>
      <c r="S42" s="19">
        <v>9</v>
      </c>
      <c r="T42" s="19">
        <v>3</v>
      </c>
      <c r="U42" s="19">
        <v>9</v>
      </c>
      <c r="V42" s="19">
        <v>7</v>
      </c>
      <c r="W42" s="19">
        <v>20</v>
      </c>
      <c r="X42" s="19">
        <v>9</v>
      </c>
      <c r="Y42" s="20">
        <v>84</v>
      </c>
      <c r="Z42" s="21">
        <v>0.25149700598802394</v>
      </c>
      <c r="AA42" s="19">
        <v>13</v>
      </c>
      <c r="AB42" s="19">
        <v>18</v>
      </c>
      <c r="AC42" s="19">
        <v>25</v>
      </c>
      <c r="AD42" s="19">
        <v>12</v>
      </c>
      <c r="AE42" s="19">
        <v>34</v>
      </c>
      <c r="AF42" s="19">
        <v>20</v>
      </c>
      <c r="AG42" s="19">
        <v>27</v>
      </c>
      <c r="AH42" s="19">
        <v>18</v>
      </c>
      <c r="AI42" s="19">
        <v>13</v>
      </c>
      <c r="AJ42" s="19">
        <v>21</v>
      </c>
      <c r="AK42" s="19">
        <v>14</v>
      </c>
      <c r="AL42" s="19">
        <v>14</v>
      </c>
      <c r="AM42" s="19">
        <v>12</v>
      </c>
      <c r="AN42" s="19">
        <v>5</v>
      </c>
      <c r="AO42" s="19">
        <v>4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20">
        <v>250</v>
      </c>
      <c r="AW42" s="21">
        <v>0.74850299401197606</v>
      </c>
      <c r="AX42" s="42">
        <f t="shared" si="3"/>
        <v>54</v>
      </c>
    </row>
    <row r="43" spans="1:50" x14ac:dyDescent="0.25">
      <c r="A43" s="16"/>
      <c r="B43" s="17" t="s">
        <v>47</v>
      </c>
      <c r="C43" s="18">
        <v>459</v>
      </c>
      <c r="D43" s="18">
        <v>459</v>
      </c>
      <c r="E43" s="19">
        <v>0</v>
      </c>
      <c r="F43" s="19">
        <v>0</v>
      </c>
      <c r="G43" s="19">
        <v>0</v>
      </c>
      <c r="H43" s="19">
        <v>0</v>
      </c>
      <c r="I43" s="19">
        <v>1</v>
      </c>
      <c r="J43" s="19">
        <v>0</v>
      </c>
      <c r="K43" s="19">
        <v>0</v>
      </c>
      <c r="L43" s="19">
        <v>1</v>
      </c>
      <c r="M43" s="19">
        <v>0</v>
      </c>
      <c r="N43" s="19">
        <v>1</v>
      </c>
      <c r="O43" s="19">
        <v>3</v>
      </c>
      <c r="P43" s="19">
        <v>2</v>
      </c>
      <c r="Q43" s="19">
        <v>7</v>
      </c>
      <c r="R43" s="19">
        <v>2</v>
      </c>
      <c r="S43" s="19">
        <v>7</v>
      </c>
      <c r="T43" s="19">
        <v>13</v>
      </c>
      <c r="U43" s="19">
        <v>12</v>
      </c>
      <c r="V43" s="19">
        <v>16</v>
      </c>
      <c r="W43" s="19">
        <v>15</v>
      </c>
      <c r="X43" s="19">
        <v>17</v>
      </c>
      <c r="Y43" s="20">
        <v>97</v>
      </c>
      <c r="Z43" s="21">
        <v>0.2113289760348584</v>
      </c>
      <c r="AA43" s="19">
        <v>32</v>
      </c>
      <c r="AB43" s="19">
        <v>28</v>
      </c>
      <c r="AC43" s="19">
        <v>26</v>
      </c>
      <c r="AD43" s="19">
        <v>20</v>
      </c>
      <c r="AE43" s="19">
        <v>33</v>
      </c>
      <c r="AF43" s="19">
        <v>26</v>
      </c>
      <c r="AG43" s="19">
        <v>31</v>
      </c>
      <c r="AH43" s="19">
        <v>31</v>
      </c>
      <c r="AI43" s="19">
        <v>32</v>
      </c>
      <c r="AJ43" s="19">
        <v>24</v>
      </c>
      <c r="AK43" s="19">
        <v>21</v>
      </c>
      <c r="AL43" s="19">
        <v>21</v>
      </c>
      <c r="AM43" s="19">
        <v>18</v>
      </c>
      <c r="AN43" s="19">
        <v>12</v>
      </c>
      <c r="AO43" s="19">
        <v>6</v>
      </c>
      <c r="AP43" s="19">
        <v>1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20">
        <v>362</v>
      </c>
      <c r="AW43" s="21">
        <v>0.78867102396514166</v>
      </c>
      <c r="AX43" s="42">
        <f t="shared" si="3"/>
        <v>45</v>
      </c>
    </row>
    <row r="44" spans="1:50" x14ac:dyDescent="0.25">
      <c r="A44" s="16"/>
      <c r="B44" s="17" t="s">
        <v>48</v>
      </c>
      <c r="C44" s="18">
        <v>623</v>
      </c>
      <c r="D44" s="18">
        <v>622</v>
      </c>
      <c r="E44" s="19">
        <v>0</v>
      </c>
      <c r="F44" s="19">
        <v>0</v>
      </c>
      <c r="G44" s="19">
        <v>0</v>
      </c>
      <c r="H44" s="19">
        <v>2</v>
      </c>
      <c r="I44" s="19">
        <v>0</v>
      </c>
      <c r="J44" s="19">
        <v>0</v>
      </c>
      <c r="K44" s="19">
        <v>2</v>
      </c>
      <c r="L44" s="19">
        <v>3</v>
      </c>
      <c r="M44" s="19">
        <v>1</v>
      </c>
      <c r="N44" s="19">
        <v>7</v>
      </c>
      <c r="O44" s="19">
        <v>5</v>
      </c>
      <c r="P44" s="19">
        <v>4</v>
      </c>
      <c r="Q44" s="19">
        <v>13</v>
      </c>
      <c r="R44" s="19">
        <v>8</v>
      </c>
      <c r="S44" s="19">
        <v>19</v>
      </c>
      <c r="T44" s="19">
        <v>12</v>
      </c>
      <c r="U44" s="19">
        <v>26</v>
      </c>
      <c r="V44" s="19">
        <v>26</v>
      </c>
      <c r="W44" s="19">
        <v>35</v>
      </c>
      <c r="X44" s="19">
        <v>22</v>
      </c>
      <c r="Y44" s="20">
        <v>185</v>
      </c>
      <c r="Z44" s="21">
        <v>0.297427652733119</v>
      </c>
      <c r="AA44" s="19">
        <v>37</v>
      </c>
      <c r="AB44" s="19">
        <v>42</v>
      </c>
      <c r="AC44" s="19">
        <v>43</v>
      </c>
      <c r="AD44" s="19">
        <v>25</v>
      </c>
      <c r="AE44" s="19">
        <v>41</v>
      </c>
      <c r="AF44" s="19">
        <v>34</v>
      </c>
      <c r="AG44" s="19">
        <v>40</v>
      </c>
      <c r="AH44" s="19">
        <v>35</v>
      </c>
      <c r="AI44" s="19">
        <v>44</v>
      </c>
      <c r="AJ44" s="19">
        <v>32</v>
      </c>
      <c r="AK44" s="19">
        <v>27</v>
      </c>
      <c r="AL44" s="19">
        <v>11</v>
      </c>
      <c r="AM44" s="19">
        <v>14</v>
      </c>
      <c r="AN44" s="19">
        <v>5</v>
      </c>
      <c r="AO44" s="19">
        <v>5</v>
      </c>
      <c r="AP44" s="19">
        <v>2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20">
        <v>437</v>
      </c>
      <c r="AW44" s="21">
        <v>0.702572347266881</v>
      </c>
      <c r="AX44" s="42">
        <f t="shared" si="3"/>
        <v>68</v>
      </c>
    </row>
    <row r="45" spans="1:50" x14ac:dyDescent="0.25">
      <c r="A45" s="16"/>
      <c r="B45" s="17" t="s">
        <v>49</v>
      </c>
      <c r="C45" s="18">
        <v>7</v>
      </c>
      <c r="D45" s="18">
        <v>7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1</v>
      </c>
      <c r="M45" s="19">
        <v>0</v>
      </c>
      <c r="N45" s="19">
        <v>0</v>
      </c>
      <c r="O45" s="19">
        <v>1</v>
      </c>
      <c r="P45" s="19">
        <v>1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2</v>
      </c>
      <c r="W45" s="19">
        <v>0</v>
      </c>
      <c r="X45" s="19">
        <v>0</v>
      </c>
      <c r="Y45" s="20">
        <v>5</v>
      </c>
      <c r="Z45" s="21">
        <v>0.7142857142857143</v>
      </c>
      <c r="AA45" s="19">
        <v>0</v>
      </c>
      <c r="AB45" s="19">
        <v>0</v>
      </c>
      <c r="AC45" s="19">
        <v>0</v>
      </c>
      <c r="AD45" s="19">
        <v>1</v>
      </c>
      <c r="AE45" s="19">
        <v>0</v>
      </c>
      <c r="AF45" s="19">
        <v>0</v>
      </c>
      <c r="AG45" s="19">
        <v>1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20">
        <v>2</v>
      </c>
      <c r="AW45" s="21">
        <v>0.2857142857142857</v>
      </c>
      <c r="AX45" s="42">
        <f t="shared" si="3"/>
        <v>87</v>
      </c>
    </row>
    <row r="46" spans="1:50" x14ac:dyDescent="0.25">
      <c r="A46" s="16"/>
      <c r="B46" s="17" t="s">
        <v>50</v>
      </c>
      <c r="C46" s="18">
        <v>2</v>
      </c>
      <c r="D46" s="18">
        <v>2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1</v>
      </c>
      <c r="X46" s="19">
        <v>0</v>
      </c>
      <c r="Y46" s="20">
        <v>1</v>
      </c>
      <c r="Z46" s="21">
        <v>0.5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1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20">
        <v>1</v>
      </c>
      <c r="AW46" s="21">
        <v>0.5</v>
      </c>
      <c r="AX46" s="42">
        <f t="shared" si="3"/>
        <v>82</v>
      </c>
    </row>
    <row r="47" spans="1:50" s="15" customFormat="1" x14ac:dyDescent="0.25">
      <c r="A47" s="23">
        <v>5</v>
      </c>
      <c r="B47" s="11" t="s">
        <v>51</v>
      </c>
      <c r="C47" s="13">
        <v>1086</v>
      </c>
      <c r="D47" s="13">
        <v>1081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3">
        <v>1</v>
      </c>
      <c r="K47" s="13">
        <v>1</v>
      </c>
      <c r="L47" s="13">
        <v>0</v>
      </c>
      <c r="M47" s="13">
        <v>4</v>
      </c>
      <c r="N47" s="13">
        <v>5</v>
      </c>
      <c r="O47" s="13">
        <v>5</v>
      </c>
      <c r="P47" s="13">
        <v>8</v>
      </c>
      <c r="Q47" s="13">
        <v>15</v>
      </c>
      <c r="R47" s="13">
        <v>11</v>
      </c>
      <c r="S47" s="13">
        <v>18</v>
      </c>
      <c r="T47" s="13">
        <v>25</v>
      </c>
      <c r="U47" s="13">
        <v>23</v>
      </c>
      <c r="V47" s="13">
        <v>40</v>
      </c>
      <c r="W47" s="13">
        <v>41</v>
      </c>
      <c r="X47" s="13">
        <v>30</v>
      </c>
      <c r="Y47" s="13">
        <v>228</v>
      </c>
      <c r="Z47" s="24">
        <v>0.21091581868640147</v>
      </c>
      <c r="AA47" s="13">
        <v>64</v>
      </c>
      <c r="AB47" s="13">
        <v>63</v>
      </c>
      <c r="AC47" s="13">
        <v>86</v>
      </c>
      <c r="AD47" s="13">
        <v>73</v>
      </c>
      <c r="AE47" s="13">
        <v>83</v>
      </c>
      <c r="AF47" s="13">
        <v>76</v>
      </c>
      <c r="AG47" s="13">
        <v>93</v>
      </c>
      <c r="AH47" s="13">
        <v>64</v>
      </c>
      <c r="AI47" s="13">
        <v>89</v>
      </c>
      <c r="AJ47" s="13">
        <v>53</v>
      </c>
      <c r="AK47" s="13">
        <v>38</v>
      </c>
      <c r="AL47" s="13">
        <v>20</v>
      </c>
      <c r="AM47" s="13">
        <v>28</v>
      </c>
      <c r="AN47" s="13">
        <v>8</v>
      </c>
      <c r="AO47" s="13">
        <v>11</v>
      </c>
      <c r="AP47" s="13">
        <v>3</v>
      </c>
      <c r="AQ47" s="13">
        <v>1</v>
      </c>
      <c r="AR47" s="13">
        <v>0</v>
      </c>
      <c r="AS47" s="13">
        <v>0</v>
      </c>
      <c r="AT47" s="13">
        <v>0</v>
      </c>
      <c r="AU47" s="13">
        <v>0</v>
      </c>
      <c r="AV47" s="13">
        <v>853</v>
      </c>
      <c r="AW47" s="24">
        <v>0.78908418131359848</v>
      </c>
      <c r="AX47" s="43"/>
    </row>
    <row r="48" spans="1:50" x14ac:dyDescent="0.25">
      <c r="A48" s="16"/>
      <c r="B48" s="17" t="s">
        <v>52</v>
      </c>
      <c r="C48" s="18">
        <v>143</v>
      </c>
      <c r="D48" s="18">
        <v>142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1</v>
      </c>
      <c r="L48" s="19">
        <v>0</v>
      </c>
      <c r="M48" s="19">
        <v>1</v>
      </c>
      <c r="N48" s="19">
        <v>1</v>
      </c>
      <c r="O48" s="19">
        <v>1</v>
      </c>
      <c r="P48" s="19">
        <v>1</v>
      </c>
      <c r="Q48" s="19">
        <v>4</v>
      </c>
      <c r="R48" s="19">
        <v>0</v>
      </c>
      <c r="S48" s="19">
        <v>2</v>
      </c>
      <c r="T48" s="19">
        <v>3</v>
      </c>
      <c r="U48" s="19">
        <v>3</v>
      </c>
      <c r="V48" s="19">
        <v>8</v>
      </c>
      <c r="W48" s="19">
        <v>8</v>
      </c>
      <c r="X48" s="19">
        <v>3</v>
      </c>
      <c r="Y48" s="20">
        <v>36</v>
      </c>
      <c r="Z48" s="21">
        <v>0.25352112676056338</v>
      </c>
      <c r="AA48" s="19">
        <v>11</v>
      </c>
      <c r="AB48" s="19">
        <v>10</v>
      </c>
      <c r="AC48" s="19">
        <v>10</v>
      </c>
      <c r="AD48" s="19">
        <v>7</v>
      </c>
      <c r="AE48" s="19">
        <v>7</v>
      </c>
      <c r="AF48" s="19">
        <v>12</v>
      </c>
      <c r="AG48" s="19">
        <v>14</v>
      </c>
      <c r="AH48" s="19">
        <v>6</v>
      </c>
      <c r="AI48" s="19">
        <v>12</v>
      </c>
      <c r="AJ48" s="19">
        <v>6</v>
      </c>
      <c r="AK48" s="19">
        <v>4</v>
      </c>
      <c r="AL48" s="19">
        <v>2</v>
      </c>
      <c r="AM48" s="19">
        <v>3</v>
      </c>
      <c r="AN48" s="19">
        <v>0</v>
      </c>
      <c r="AO48" s="19">
        <v>1</v>
      </c>
      <c r="AP48" s="19">
        <v>1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20">
        <v>106</v>
      </c>
      <c r="AW48" s="21">
        <v>0.74647887323943662</v>
      </c>
      <c r="AX48" s="42">
        <f t="shared" ref="AX48:AX56" si="4">RANK(AW48,ss,0)</f>
        <v>55</v>
      </c>
    </row>
    <row r="49" spans="1:50" x14ac:dyDescent="0.25">
      <c r="A49" s="16"/>
      <c r="B49" s="17" t="s">
        <v>53</v>
      </c>
      <c r="C49" s="18">
        <v>80</v>
      </c>
      <c r="D49" s="18">
        <v>79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1</v>
      </c>
      <c r="K49" s="19">
        <v>0</v>
      </c>
      <c r="L49" s="19">
        <v>0</v>
      </c>
      <c r="M49" s="19">
        <v>0</v>
      </c>
      <c r="N49" s="19">
        <v>1</v>
      </c>
      <c r="O49" s="19">
        <v>1</v>
      </c>
      <c r="P49" s="19">
        <v>3</v>
      </c>
      <c r="Q49" s="19">
        <v>3</v>
      </c>
      <c r="R49" s="19">
        <v>0</v>
      </c>
      <c r="S49" s="19">
        <v>2</v>
      </c>
      <c r="T49" s="19">
        <v>5</v>
      </c>
      <c r="U49" s="19">
        <v>2</v>
      </c>
      <c r="V49" s="19">
        <v>3</v>
      </c>
      <c r="W49" s="19">
        <v>3</v>
      </c>
      <c r="X49" s="19">
        <v>4</v>
      </c>
      <c r="Y49" s="20">
        <v>28</v>
      </c>
      <c r="Z49" s="21">
        <v>0.35443037974683544</v>
      </c>
      <c r="AA49" s="19">
        <v>6</v>
      </c>
      <c r="AB49" s="19">
        <v>9</v>
      </c>
      <c r="AC49" s="19">
        <v>6</v>
      </c>
      <c r="AD49" s="19">
        <v>4</v>
      </c>
      <c r="AE49" s="19">
        <v>4</v>
      </c>
      <c r="AF49" s="19">
        <v>2</v>
      </c>
      <c r="AG49" s="19">
        <v>6</v>
      </c>
      <c r="AH49" s="19">
        <v>5</v>
      </c>
      <c r="AI49" s="19">
        <v>5</v>
      </c>
      <c r="AJ49" s="19">
        <v>2</v>
      </c>
      <c r="AK49" s="19">
        <v>1</v>
      </c>
      <c r="AL49" s="19">
        <v>0</v>
      </c>
      <c r="AM49" s="19">
        <v>1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20">
        <v>51</v>
      </c>
      <c r="AW49" s="21">
        <v>0.64556962025316456</v>
      </c>
      <c r="AX49" s="42">
        <f t="shared" si="4"/>
        <v>74</v>
      </c>
    </row>
    <row r="50" spans="1:50" x14ac:dyDescent="0.25">
      <c r="A50" s="16"/>
      <c r="B50" s="17" t="s">
        <v>54</v>
      </c>
      <c r="C50" s="18">
        <v>160</v>
      </c>
      <c r="D50" s="18">
        <v>160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2</v>
      </c>
      <c r="P50" s="19">
        <v>0</v>
      </c>
      <c r="Q50" s="19">
        <v>2</v>
      </c>
      <c r="R50" s="19">
        <v>0</v>
      </c>
      <c r="S50" s="19">
        <v>4</v>
      </c>
      <c r="T50" s="19">
        <v>1</v>
      </c>
      <c r="U50" s="19">
        <v>5</v>
      </c>
      <c r="V50" s="19">
        <v>1</v>
      </c>
      <c r="W50" s="19">
        <v>3</v>
      </c>
      <c r="X50" s="19">
        <v>1</v>
      </c>
      <c r="Y50" s="20">
        <v>19</v>
      </c>
      <c r="Z50" s="21">
        <v>0.11874999999999999</v>
      </c>
      <c r="AA50" s="19">
        <v>8</v>
      </c>
      <c r="AB50" s="19">
        <v>12</v>
      </c>
      <c r="AC50" s="19">
        <v>16</v>
      </c>
      <c r="AD50" s="19">
        <v>2</v>
      </c>
      <c r="AE50" s="19">
        <v>12</v>
      </c>
      <c r="AF50" s="19">
        <v>12</v>
      </c>
      <c r="AG50" s="19">
        <v>12</v>
      </c>
      <c r="AH50" s="19">
        <v>13</v>
      </c>
      <c r="AI50" s="19">
        <v>16</v>
      </c>
      <c r="AJ50" s="19">
        <v>11</v>
      </c>
      <c r="AK50" s="19">
        <v>8</v>
      </c>
      <c r="AL50" s="19">
        <v>2</v>
      </c>
      <c r="AM50" s="19">
        <v>7</v>
      </c>
      <c r="AN50" s="19">
        <v>3</v>
      </c>
      <c r="AO50" s="19">
        <v>5</v>
      </c>
      <c r="AP50" s="19">
        <v>1</v>
      </c>
      <c r="AQ50" s="19">
        <v>1</v>
      </c>
      <c r="AR50" s="19">
        <v>0</v>
      </c>
      <c r="AS50" s="19">
        <v>0</v>
      </c>
      <c r="AT50" s="19">
        <v>0</v>
      </c>
      <c r="AU50" s="19">
        <v>0</v>
      </c>
      <c r="AV50" s="20">
        <v>141</v>
      </c>
      <c r="AW50" s="21">
        <v>0.88124999999999998</v>
      </c>
      <c r="AX50" s="42">
        <f t="shared" si="4"/>
        <v>16</v>
      </c>
    </row>
    <row r="51" spans="1:50" x14ac:dyDescent="0.25">
      <c r="A51" s="16"/>
      <c r="B51" s="17" t="s">
        <v>55</v>
      </c>
      <c r="C51" s="18">
        <v>81</v>
      </c>
      <c r="D51" s="18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1</v>
      </c>
      <c r="U51" s="19">
        <v>1</v>
      </c>
      <c r="V51" s="19">
        <v>1</v>
      </c>
      <c r="W51" s="19">
        <v>1</v>
      </c>
      <c r="X51" s="19">
        <v>0</v>
      </c>
      <c r="Y51" s="20">
        <v>4</v>
      </c>
      <c r="Z51" s="21">
        <v>4.9382716049382713E-2</v>
      </c>
      <c r="AA51" s="19">
        <v>1</v>
      </c>
      <c r="AB51" s="19">
        <v>1</v>
      </c>
      <c r="AC51" s="19">
        <v>5</v>
      </c>
      <c r="AD51" s="19">
        <v>7</v>
      </c>
      <c r="AE51" s="19">
        <v>4</v>
      </c>
      <c r="AF51" s="19">
        <v>7</v>
      </c>
      <c r="AG51" s="19">
        <v>9</v>
      </c>
      <c r="AH51" s="19">
        <v>9</v>
      </c>
      <c r="AI51" s="19">
        <v>12</v>
      </c>
      <c r="AJ51" s="19">
        <v>4</v>
      </c>
      <c r="AK51" s="19">
        <v>4</v>
      </c>
      <c r="AL51" s="19">
        <v>3</v>
      </c>
      <c r="AM51" s="19">
        <v>5</v>
      </c>
      <c r="AN51" s="19">
        <v>4</v>
      </c>
      <c r="AO51" s="19">
        <v>1</v>
      </c>
      <c r="AP51" s="19">
        <v>1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20">
        <v>77</v>
      </c>
      <c r="AW51" s="21">
        <v>0.95061728395061729</v>
      </c>
      <c r="AX51" s="42">
        <f t="shared" si="4"/>
        <v>8</v>
      </c>
    </row>
    <row r="52" spans="1:50" x14ac:dyDescent="0.25">
      <c r="A52" s="16"/>
      <c r="B52" s="17" t="s">
        <v>56</v>
      </c>
      <c r="C52" s="18">
        <v>193</v>
      </c>
      <c r="D52" s="18">
        <v>193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</v>
      </c>
      <c r="O52" s="19">
        <v>0</v>
      </c>
      <c r="P52" s="19">
        <v>0</v>
      </c>
      <c r="Q52" s="19">
        <v>0</v>
      </c>
      <c r="R52" s="19">
        <v>6</v>
      </c>
      <c r="S52" s="19">
        <v>3</v>
      </c>
      <c r="T52" s="19">
        <v>4</v>
      </c>
      <c r="U52" s="19">
        <v>2</v>
      </c>
      <c r="V52" s="19">
        <v>8</v>
      </c>
      <c r="W52" s="19">
        <v>3</v>
      </c>
      <c r="X52" s="19">
        <v>10</v>
      </c>
      <c r="Y52" s="20">
        <v>37</v>
      </c>
      <c r="Z52" s="21">
        <v>0.19170984455958548</v>
      </c>
      <c r="AA52" s="19">
        <v>12</v>
      </c>
      <c r="AB52" s="19">
        <v>15</v>
      </c>
      <c r="AC52" s="19">
        <v>20</v>
      </c>
      <c r="AD52" s="19">
        <v>19</v>
      </c>
      <c r="AE52" s="19">
        <v>14</v>
      </c>
      <c r="AF52" s="19">
        <v>15</v>
      </c>
      <c r="AG52" s="19">
        <v>19</v>
      </c>
      <c r="AH52" s="19">
        <v>10</v>
      </c>
      <c r="AI52" s="19">
        <v>10</v>
      </c>
      <c r="AJ52" s="19">
        <v>6</v>
      </c>
      <c r="AK52" s="19">
        <v>7</v>
      </c>
      <c r="AL52" s="19">
        <v>4</v>
      </c>
      <c r="AM52" s="19">
        <v>5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20">
        <v>156</v>
      </c>
      <c r="AW52" s="21">
        <v>0.80829015544041449</v>
      </c>
      <c r="AX52" s="42">
        <f t="shared" si="4"/>
        <v>43</v>
      </c>
    </row>
    <row r="53" spans="1:50" x14ac:dyDescent="0.25">
      <c r="A53" s="16"/>
      <c r="B53" s="17" t="s">
        <v>57</v>
      </c>
      <c r="C53" s="18">
        <v>32</v>
      </c>
      <c r="D53" s="18">
        <v>32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1</v>
      </c>
      <c r="S53" s="19">
        <v>0</v>
      </c>
      <c r="T53" s="19">
        <v>0</v>
      </c>
      <c r="U53" s="19">
        <v>1</v>
      </c>
      <c r="V53" s="19">
        <v>3</v>
      </c>
      <c r="W53" s="19">
        <v>6</v>
      </c>
      <c r="X53" s="19">
        <v>2</v>
      </c>
      <c r="Y53" s="20">
        <v>13</v>
      </c>
      <c r="Z53" s="21">
        <v>0.40625</v>
      </c>
      <c r="AA53" s="19">
        <v>1</v>
      </c>
      <c r="AB53" s="19">
        <v>1</v>
      </c>
      <c r="AC53" s="19">
        <v>1</v>
      </c>
      <c r="AD53" s="19">
        <v>2</v>
      </c>
      <c r="AE53" s="19">
        <v>3</v>
      </c>
      <c r="AF53" s="19">
        <v>0</v>
      </c>
      <c r="AG53" s="19">
        <v>3</v>
      </c>
      <c r="AH53" s="19">
        <v>4</v>
      </c>
      <c r="AI53" s="19">
        <v>1</v>
      </c>
      <c r="AJ53" s="19">
        <v>3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20">
        <v>19</v>
      </c>
      <c r="AW53" s="21">
        <v>0.59375</v>
      </c>
      <c r="AX53" s="42">
        <f t="shared" si="4"/>
        <v>80</v>
      </c>
    </row>
    <row r="54" spans="1:50" x14ac:dyDescent="0.25">
      <c r="A54" s="16"/>
      <c r="B54" s="17" t="s">
        <v>58</v>
      </c>
      <c r="C54" s="18">
        <v>182</v>
      </c>
      <c r="D54" s="18">
        <v>180</v>
      </c>
      <c r="E54" s="19">
        <v>0</v>
      </c>
      <c r="F54" s="19">
        <v>0</v>
      </c>
      <c r="G54" s="19">
        <v>0</v>
      </c>
      <c r="H54" s="19">
        <v>0</v>
      </c>
      <c r="I54" s="19">
        <v>1</v>
      </c>
      <c r="J54" s="19">
        <v>0</v>
      </c>
      <c r="K54" s="19">
        <v>0</v>
      </c>
      <c r="L54" s="19">
        <v>0</v>
      </c>
      <c r="M54" s="19">
        <v>0</v>
      </c>
      <c r="N54" s="19">
        <v>2</v>
      </c>
      <c r="O54" s="19">
        <v>1</v>
      </c>
      <c r="P54" s="19">
        <v>3</v>
      </c>
      <c r="Q54" s="19">
        <v>4</v>
      </c>
      <c r="R54" s="19">
        <v>2</v>
      </c>
      <c r="S54" s="19">
        <v>5</v>
      </c>
      <c r="T54" s="19">
        <v>6</v>
      </c>
      <c r="U54" s="19">
        <v>6</v>
      </c>
      <c r="V54" s="19">
        <v>5</v>
      </c>
      <c r="W54" s="19">
        <v>6</v>
      </c>
      <c r="X54" s="19">
        <v>7</v>
      </c>
      <c r="Y54" s="20">
        <v>48</v>
      </c>
      <c r="Z54" s="21">
        <v>0.26666666666666666</v>
      </c>
      <c r="AA54" s="19">
        <v>8</v>
      </c>
      <c r="AB54" s="19">
        <v>11</v>
      </c>
      <c r="AC54" s="19">
        <v>11</v>
      </c>
      <c r="AD54" s="19">
        <v>14</v>
      </c>
      <c r="AE54" s="19">
        <v>26</v>
      </c>
      <c r="AF54" s="19">
        <v>14</v>
      </c>
      <c r="AG54" s="19">
        <v>13</v>
      </c>
      <c r="AH54" s="19">
        <v>5</v>
      </c>
      <c r="AI54" s="19">
        <v>11</v>
      </c>
      <c r="AJ54" s="19">
        <v>9</v>
      </c>
      <c r="AK54" s="19">
        <v>5</v>
      </c>
      <c r="AL54" s="19">
        <v>4</v>
      </c>
      <c r="AM54" s="19">
        <v>0</v>
      </c>
      <c r="AN54" s="19">
        <v>1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20">
        <v>132</v>
      </c>
      <c r="AW54" s="21">
        <v>0.73333333333333328</v>
      </c>
      <c r="AX54" s="42">
        <f t="shared" si="4"/>
        <v>60</v>
      </c>
    </row>
    <row r="55" spans="1:50" x14ac:dyDescent="0.25">
      <c r="A55" s="16"/>
      <c r="B55" s="17" t="s">
        <v>59</v>
      </c>
      <c r="C55" s="18">
        <v>104</v>
      </c>
      <c r="D55" s="18">
        <v>104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1</v>
      </c>
      <c r="N55" s="19">
        <v>0</v>
      </c>
      <c r="O55" s="19">
        <v>0</v>
      </c>
      <c r="P55" s="19">
        <v>0</v>
      </c>
      <c r="Q55" s="19">
        <v>1</v>
      </c>
      <c r="R55" s="19">
        <v>0</v>
      </c>
      <c r="S55" s="19">
        <v>1</v>
      </c>
      <c r="T55" s="19">
        <v>3</v>
      </c>
      <c r="U55" s="19">
        <v>1</v>
      </c>
      <c r="V55" s="19">
        <v>5</v>
      </c>
      <c r="W55" s="19">
        <v>6</v>
      </c>
      <c r="X55" s="19">
        <v>1</v>
      </c>
      <c r="Y55" s="20">
        <v>19</v>
      </c>
      <c r="Z55" s="21">
        <v>0.18269230769230768</v>
      </c>
      <c r="AA55" s="19">
        <v>6</v>
      </c>
      <c r="AB55" s="19">
        <v>2</v>
      </c>
      <c r="AC55" s="19">
        <v>3</v>
      </c>
      <c r="AD55" s="19">
        <v>11</v>
      </c>
      <c r="AE55" s="19">
        <v>8</v>
      </c>
      <c r="AF55" s="19">
        <v>5</v>
      </c>
      <c r="AG55" s="19">
        <v>8</v>
      </c>
      <c r="AH55" s="19">
        <v>9</v>
      </c>
      <c r="AI55" s="19">
        <v>16</v>
      </c>
      <c r="AJ55" s="19">
        <v>5</v>
      </c>
      <c r="AK55" s="19">
        <v>4</v>
      </c>
      <c r="AL55" s="19">
        <v>1</v>
      </c>
      <c r="AM55" s="19">
        <v>4</v>
      </c>
      <c r="AN55" s="19">
        <v>0</v>
      </c>
      <c r="AO55" s="19">
        <v>3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20">
        <v>85</v>
      </c>
      <c r="AW55" s="21">
        <v>0.81730769230769229</v>
      </c>
      <c r="AX55" s="42">
        <f t="shared" si="4"/>
        <v>40</v>
      </c>
    </row>
    <row r="56" spans="1:50" x14ac:dyDescent="0.25">
      <c r="A56" s="16"/>
      <c r="B56" s="17" t="s">
        <v>60</v>
      </c>
      <c r="C56" s="18">
        <v>111</v>
      </c>
      <c r="D56" s="18">
        <v>110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2</v>
      </c>
      <c r="N56" s="19">
        <v>0</v>
      </c>
      <c r="O56" s="19">
        <v>0</v>
      </c>
      <c r="P56" s="19">
        <v>1</v>
      </c>
      <c r="Q56" s="19">
        <v>1</v>
      </c>
      <c r="R56" s="19">
        <v>2</v>
      </c>
      <c r="S56" s="19">
        <v>1</v>
      </c>
      <c r="T56" s="19">
        <v>2</v>
      </c>
      <c r="U56" s="19">
        <v>2</v>
      </c>
      <c r="V56" s="19">
        <v>6</v>
      </c>
      <c r="W56" s="19">
        <v>5</v>
      </c>
      <c r="X56" s="19">
        <v>2</v>
      </c>
      <c r="Y56" s="20">
        <v>24</v>
      </c>
      <c r="Z56" s="21">
        <v>0.21818181818181817</v>
      </c>
      <c r="AA56" s="19">
        <v>11</v>
      </c>
      <c r="AB56" s="19">
        <v>2</v>
      </c>
      <c r="AC56" s="19">
        <v>14</v>
      </c>
      <c r="AD56" s="19">
        <v>7</v>
      </c>
      <c r="AE56" s="19">
        <v>5</v>
      </c>
      <c r="AF56" s="19">
        <v>9</v>
      </c>
      <c r="AG56" s="19">
        <v>9</v>
      </c>
      <c r="AH56" s="19">
        <v>3</v>
      </c>
      <c r="AI56" s="19">
        <v>6</v>
      </c>
      <c r="AJ56" s="19">
        <v>7</v>
      </c>
      <c r="AK56" s="19">
        <v>5</v>
      </c>
      <c r="AL56" s="19">
        <v>4</v>
      </c>
      <c r="AM56" s="19">
        <v>3</v>
      </c>
      <c r="AN56" s="19">
        <v>0</v>
      </c>
      <c r="AO56" s="19">
        <v>1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20">
        <v>86</v>
      </c>
      <c r="AW56" s="21">
        <v>0.78181818181818186</v>
      </c>
      <c r="AX56" s="42">
        <f t="shared" si="4"/>
        <v>46</v>
      </c>
    </row>
    <row r="57" spans="1:50" s="15" customFormat="1" x14ac:dyDescent="0.25">
      <c r="A57" s="23">
        <v>6</v>
      </c>
      <c r="B57" s="11" t="s">
        <v>61</v>
      </c>
      <c r="C57" s="13">
        <v>1414</v>
      </c>
      <c r="D57" s="13">
        <v>1409</v>
      </c>
      <c r="E57" s="13">
        <v>0</v>
      </c>
      <c r="F57" s="13">
        <v>0</v>
      </c>
      <c r="G57" s="13">
        <v>0</v>
      </c>
      <c r="H57" s="13">
        <v>0</v>
      </c>
      <c r="I57" s="13">
        <v>1</v>
      </c>
      <c r="J57" s="13">
        <v>1</v>
      </c>
      <c r="K57" s="13">
        <v>0</v>
      </c>
      <c r="L57" s="13">
        <v>3</v>
      </c>
      <c r="M57" s="13">
        <v>3</v>
      </c>
      <c r="N57" s="13">
        <v>4</v>
      </c>
      <c r="O57" s="13">
        <v>7</v>
      </c>
      <c r="P57" s="13">
        <v>7</v>
      </c>
      <c r="Q57" s="13">
        <v>16</v>
      </c>
      <c r="R57" s="13">
        <v>18</v>
      </c>
      <c r="S57" s="13">
        <v>16</v>
      </c>
      <c r="T57" s="13">
        <v>26</v>
      </c>
      <c r="U57" s="13">
        <v>39</v>
      </c>
      <c r="V57" s="13">
        <v>33</v>
      </c>
      <c r="W57" s="13">
        <v>53</v>
      </c>
      <c r="X57" s="13">
        <v>49</v>
      </c>
      <c r="Y57" s="13">
        <v>276</v>
      </c>
      <c r="Z57" s="24">
        <v>0.19588360539389638</v>
      </c>
      <c r="AA57" s="13">
        <v>91</v>
      </c>
      <c r="AB57" s="13">
        <v>62</v>
      </c>
      <c r="AC57" s="13">
        <v>84</v>
      </c>
      <c r="AD57" s="13">
        <v>83</v>
      </c>
      <c r="AE57" s="13">
        <v>120</v>
      </c>
      <c r="AF57" s="13">
        <v>99</v>
      </c>
      <c r="AG57" s="13">
        <v>102</v>
      </c>
      <c r="AH57" s="13">
        <v>91</v>
      </c>
      <c r="AI57" s="13">
        <v>92</v>
      </c>
      <c r="AJ57" s="13">
        <v>88</v>
      </c>
      <c r="AK57" s="13">
        <v>65</v>
      </c>
      <c r="AL57" s="13">
        <v>65</v>
      </c>
      <c r="AM57" s="13">
        <v>45</v>
      </c>
      <c r="AN57" s="13">
        <v>28</v>
      </c>
      <c r="AO57" s="13">
        <v>13</v>
      </c>
      <c r="AP57" s="13">
        <v>5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1133</v>
      </c>
      <c r="AW57" s="24">
        <v>0.80411639460610362</v>
      </c>
      <c r="AX57" s="43"/>
    </row>
    <row r="58" spans="1:50" x14ac:dyDescent="0.25">
      <c r="A58" s="16"/>
      <c r="B58" s="17" t="s">
        <v>62</v>
      </c>
      <c r="C58" s="18">
        <v>136</v>
      </c>
      <c r="D58" s="18">
        <v>136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1</v>
      </c>
      <c r="R58" s="19">
        <v>1</v>
      </c>
      <c r="S58" s="19">
        <v>0</v>
      </c>
      <c r="T58" s="19">
        <v>0</v>
      </c>
      <c r="U58" s="19">
        <v>7</v>
      </c>
      <c r="V58" s="19">
        <v>3</v>
      </c>
      <c r="W58" s="19">
        <v>4</v>
      </c>
      <c r="X58" s="19">
        <v>7</v>
      </c>
      <c r="Y58" s="20">
        <v>23</v>
      </c>
      <c r="Z58" s="21">
        <v>0.16911764705882354</v>
      </c>
      <c r="AA58" s="19">
        <v>9</v>
      </c>
      <c r="AB58" s="19">
        <v>5</v>
      </c>
      <c r="AC58" s="19">
        <v>7</v>
      </c>
      <c r="AD58" s="19">
        <v>10</v>
      </c>
      <c r="AE58" s="19">
        <v>10</v>
      </c>
      <c r="AF58" s="19">
        <v>12</v>
      </c>
      <c r="AG58" s="19">
        <v>10</v>
      </c>
      <c r="AH58" s="19">
        <v>10</v>
      </c>
      <c r="AI58" s="19">
        <v>8</v>
      </c>
      <c r="AJ58" s="19">
        <v>6</v>
      </c>
      <c r="AK58" s="19">
        <v>6</v>
      </c>
      <c r="AL58" s="19">
        <v>10</v>
      </c>
      <c r="AM58" s="19">
        <v>6</v>
      </c>
      <c r="AN58" s="19">
        <v>4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20">
        <v>113</v>
      </c>
      <c r="AW58" s="21">
        <v>0.83088235294117652</v>
      </c>
      <c r="AX58" s="42">
        <f t="shared" ref="AX58:AX65" si="5">RANK(AW58,ss,0)</f>
        <v>32</v>
      </c>
    </row>
    <row r="59" spans="1:50" x14ac:dyDescent="0.25">
      <c r="A59" s="16"/>
      <c r="B59" s="17" t="s">
        <v>63</v>
      </c>
      <c r="C59" s="18">
        <v>38</v>
      </c>
      <c r="D59" s="18">
        <v>38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1</v>
      </c>
      <c r="W59" s="19">
        <v>0</v>
      </c>
      <c r="X59" s="19">
        <v>0</v>
      </c>
      <c r="Y59" s="20">
        <v>1</v>
      </c>
      <c r="Z59" s="21">
        <v>2.6315789473684209E-2</v>
      </c>
      <c r="AA59" s="19">
        <v>0</v>
      </c>
      <c r="AB59" s="19">
        <v>1</v>
      </c>
      <c r="AC59" s="19">
        <v>4</v>
      </c>
      <c r="AD59" s="19">
        <v>5</v>
      </c>
      <c r="AE59" s="19">
        <v>7</v>
      </c>
      <c r="AF59" s="19">
        <v>2</v>
      </c>
      <c r="AG59" s="19">
        <v>1</v>
      </c>
      <c r="AH59" s="19">
        <v>3</v>
      </c>
      <c r="AI59" s="19">
        <v>2</v>
      </c>
      <c r="AJ59" s="19">
        <v>2</v>
      </c>
      <c r="AK59" s="19">
        <v>3</v>
      </c>
      <c r="AL59" s="19">
        <v>4</v>
      </c>
      <c r="AM59" s="19">
        <v>2</v>
      </c>
      <c r="AN59" s="19">
        <v>0</v>
      </c>
      <c r="AO59" s="19">
        <v>0</v>
      </c>
      <c r="AP59" s="19">
        <v>1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20">
        <v>37</v>
      </c>
      <c r="AW59" s="21">
        <v>0.97368421052631582</v>
      </c>
      <c r="AX59" s="42">
        <f t="shared" si="5"/>
        <v>3</v>
      </c>
    </row>
    <row r="60" spans="1:50" x14ac:dyDescent="0.25">
      <c r="A60" s="16"/>
      <c r="B60" s="17" t="s">
        <v>64</v>
      </c>
      <c r="C60" s="18">
        <v>88</v>
      </c>
      <c r="D60" s="18">
        <v>88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1</v>
      </c>
      <c r="R60" s="19">
        <v>1</v>
      </c>
      <c r="S60" s="19">
        <v>0</v>
      </c>
      <c r="T60" s="19">
        <v>0</v>
      </c>
      <c r="U60" s="19">
        <v>1</v>
      </c>
      <c r="V60" s="19">
        <v>2</v>
      </c>
      <c r="W60" s="19">
        <v>2</v>
      </c>
      <c r="X60" s="19">
        <v>2</v>
      </c>
      <c r="Y60" s="20">
        <v>9</v>
      </c>
      <c r="Z60" s="21">
        <v>0.10227272727272728</v>
      </c>
      <c r="AA60" s="19">
        <v>2</v>
      </c>
      <c r="AB60" s="19">
        <v>2</v>
      </c>
      <c r="AC60" s="19">
        <v>7</v>
      </c>
      <c r="AD60" s="19">
        <v>4</v>
      </c>
      <c r="AE60" s="19">
        <v>11</v>
      </c>
      <c r="AF60" s="19">
        <v>6</v>
      </c>
      <c r="AG60" s="19">
        <v>5</v>
      </c>
      <c r="AH60" s="19">
        <v>6</v>
      </c>
      <c r="AI60" s="19">
        <v>4</v>
      </c>
      <c r="AJ60" s="19">
        <v>9</v>
      </c>
      <c r="AK60" s="19">
        <v>7</v>
      </c>
      <c r="AL60" s="19">
        <v>8</v>
      </c>
      <c r="AM60" s="19">
        <v>3</v>
      </c>
      <c r="AN60" s="19">
        <v>2</v>
      </c>
      <c r="AO60" s="19">
        <v>3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20">
        <v>79</v>
      </c>
      <c r="AW60" s="21">
        <v>0.89772727272727271</v>
      </c>
      <c r="AX60" s="42">
        <f t="shared" si="5"/>
        <v>14</v>
      </c>
    </row>
    <row r="61" spans="1:50" x14ac:dyDescent="0.25">
      <c r="A61" s="16"/>
      <c r="B61" s="17" t="s">
        <v>65</v>
      </c>
      <c r="C61" s="18">
        <v>164</v>
      </c>
      <c r="D61" s="18">
        <v>164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</v>
      </c>
      <c r="P61" s="19">
        <v>0</v>
      </c>
      <c r="Q61" s="19">
        <v>1</v>
      </c>
      <c r="R61" s="19">
        <v>1</v>
      </c>
      <c r="S61" s="19">
        <v>3</v>
      </c>
      <c r="T61" s="19">
        <v>4</v>
      </c>
      <c r="U61" s="19">
        <v>5</v>
      </c>
      <c r="V61" s="19">
        <v>4</v>
      </c>
      <c r="W61" s="19">
        <v>6</v>
      </c>
      <c r="X61" s="19">
        <v>4</v>
      </c>
      <c r="Y61" s="20">
        <v>29</v>
      </c>
      <c r="Z61" s="21">
        <v>0.17682926829268292</v>
      </c>
      <c r="AA61" s="19">
        <v>9</v>
      </c>
      <c r="AB61" s="19">
        <v>9</v>
      </c>
      <c r="AC61" s="19">
        <v>12</v>
      </c>
      <c r="AD61" s="19">
        <v>13</v>
      </c>
      <c r="AE61" s="19">
        <v>18</v>
      </c>
      <c r="AF61" s="19">
        <v>11</v>
      </c>
      <c r="AG61" s="19">
        <v>10</v>
      </c>
      <c r="AH61" s="19">
        <v>8</v>
      </c>
      <c r="AI61" s="19">
        <v>10</v>
      </c>
      <c r="AJ61" s="19">
        <v>14</v>
      </c>
      <c r="AK61" s="19">
        <v>6</v>
      </c>
      <c r="AL61" s="19">
        <v>5</v>
      </c>
      <c r="AM61" s="19">
        <v>5</v>
      </c>
      <c r="AN61" s="19">
        <v>3</v>
      </c>
      <c r="AO61" s="19">
        <v>1</v>
      </c>
      <c r="AP61" s="19">
        <v>1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20">
        <v>135</v>
      </c>
      <c r="AW61" s="21">
        <v>0.82317073170731703</v>
      </c>
      <c r="AX61" s="42">
        <f t="shared" si="5"/>
        <v>37</v>
      </c>
    </row>
    <row r="62" spans="1:50" x14ac:dyDescent="0.25">
      <c r="A62" s="16"/>
      <c r="B62" s="17" t="s">
        <v>66</v>
      </c>
      <c r="C62" s="18">
        <v>288</v>
      </c>
      <c r="D62" s="18">
        <v>285</v>
      </c>
      <c r="E62" s="19">
        <v>0</v>
      </c>
      <c r="F62" s="19">
        <v>0</v>
      </c>
      <c r="G62" s="19">
        <v>0</v>
      </c>
      <c r="H62" s="19">
        <v>0</v>
      </c>
      <c r="I62" s="19">
        <v>1</v>
      </c>
      <c r="J62" s="19">
        <v>0</v>
      </c>
      <c r="K62" s="19">
        <v>0</v>
      </c>
      <c r="L62" s="19">
        <v>1</v>
      </c>
      <c r="M62" s="19">
        <v>2</v>
      </c>
      <c r="N62" s="19">
        <v>1</v>
      </c>
      <c r="O62" s="19">
        <v>2</v>
      </c>
      <c r="P62" s="19">
        <v>4</v>
      </c>
      <c r="Q62" s="19">
        <v>5</v>
      </c>
      <c r="R62" s="19">
        <v>8</v>
      </c>
      <c r="S62" s="19">
        <v>6</v>
      </c>
      <c r="T62" s="19">
        <v>10</v>
      </c>
      <c r="U62" s="19">
        <v>14</v>
      </c>
      <c r="V62" s="19">
        <v>12</v>
      </c>
      <c r="W62" s="19">
        <v>19</v>
      </c>
      <c r="X62" s="19">
        <v>9</v>
      </c>
      <c r="Y62" s="20">
        <v>94</v>
      </c>
      <c r="Z62" s="21">
        <v>0.3298245614035088</v>
      </c>
      <c r="AA62" s="19">
        <v>31</v>
      </c>
      <c r="AB62" s="19">
        <v>15</v>
      </c>
      <c r="AC62" s="19">
        <v>15</v>
      </c>
      <c r="AD62" s="19">
        <v>18</v>
      </c>
      <c r="AE62" s="19">
        <v>22</v>
      </c>
      <c r="AF62" s="19">
        <v>19</v>
      </c>
      <c r="AG62" s="19">
        <v>17</v>
      </c>
      <c r="AH62" s="19">
        <v>10</v>
      </c>
      <c r="AI62" s="19">
        <v>17</v>
      </c>
      <c r="AJ62" s="19">
        <v>7</v>
      </c>
      <c r="AK62" s="19">
        <v>7</v>
      </c>
      <c r="AL62" s="19">
        <v>6</v>
      </c>
      <c r="AM62" s="19">
        <v>4</v>
      </c>
      <c r="AN62" s="19">
        <v>3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20">
        <v>191</v>
      </c>
      <c r="AW62" s="21">
        <v>0.6701754385964912</v>
      </c>
      <c r="AX62" s="42">
        <f t="shared" si="5"/>
        <v>71</v>
      </c>
    </row>
    <row r="63" spans="1:50" x14ac:dyDescent="0.25">
      <c r="A63" s="16"/>
      <c r="B63" s="17" t="s">
        <v>67</v>
      </c>
      <c r="C63" s="18">
        <v>314</v>
      </c>
      <c r="D63" s="18">
        <v>312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</v>
      </c>
      <c r="K63" s="19">
        <v>0</v>
      </c>
      <c r="L63" s="19">
        <v>2</v>
      </c>
      <c r="M63" s="19">
        <v>0</v>
      </c>
      <c r="N63" s="19">
        <v>1</v>
      </c>
      <c r="O63" s="19">
        <v>1</v>
      </c>
      <c r="P63" s="19">
        <v>1</v>
      </c>
      <c r="Q63" s="19">
        <v>2</v>
      </c>
      <c r="R63" s="19">
        <v>2</v>
      </c>
      <c r="S63" s="19">
        <v>3</v>
      </c>
      <c r="T63" s="19">
        <v>7</v>
      </c>
      <c r="U63" s="19">
        <v>7</v>
      </c>
      <c r="V63" s="19">
        <v>4</v>
      </c>
      <c r="W63" s="19">
        <v>13</v>
      </c>
      <c r="X63" s="19">
        <v>9</v>
      </c>
      <c r="Y63" s="20">
        <v>53</v>
      </c>
      <c r="Z63" s="21">
        <v>0.16987179487179488</v>
      </c>
      <c r="AA63" s="19">
        <v>12</v>
      </c>
      <c r="AB63" s="19">
        <v>12</v>
      </c>
      <c r="AC63" s="19">
        <v>23</v>
      </c>
      <c r="AD63" s="19">
        <v>13</v>
      </c>
      <c r="AE63" s="19">
        <v>22</v>
      </c>
      <c r="AF63" s="19">
        <v>23</v>
      </c>
      <c r="AG63" s="19">
        <v>29</v>
      </c>
      <c r="AH63" s="19">
        <v>26</v>
      </c>
      <c r="AI63" s="19">
        <v>23</v>
      </c>
      <c r="AJ63" s="19">
        <v>25</v>
      </c>
      <c r="AK63" s="19">
        <v>19</v>
      </c>
      <c r="AL63" s="19">
        <v>12</v>
      </c>
      <c r="AM63" s="19">
        <v>9</v>
      </c>
      <c r="AN63" s="19">
        <v>6</v>
      </c>
      <c r="AO63" s="19">
        <v>5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20">
        <v>259</v>
      </c>
      <c r="AW63" s="21">
        <v>0.83012820512820518</v>
      </c>
      <c r="AX63" s="42">
        <f t="shared" si="5"/>
        <v>34</v>
      </c>
    </row>
    <row r="64" spans="1:50" x14ac:dyDescent="0.25">
      <c r="A64" s="16"/>
      <c r="B64" s="17" t="s">
        <v>68</v>
      </c>
      <c r="C64" s="18">
        <v>327</v>
      </c>
      <c r="D64" s="18">
        <v>327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</v>
      </c>
      <c r="N64" s="19">
        <v>2</v>
      </c>
      <c r="O64" s="19">
        <v>3</v>
      </c>
      <c r="P64" s="19">
        <v>2</v>
      </c>
      <c r="Q64" s="19">
        <v>6</v>
      </c>
      <c r="R64" s="19">
        <v>5</v>
      </c>
      <c r="S64" s="19">
        <v>3</v>
      </c>
      <c r="T64" s="19">
        <v>5</v>
      </c>
      <c r="U64" s="19">
        <v>5</v>
      </c>
      <c r="V64" s="19">
        <v>7</v>
      </c>
      <c r="W64" s="19">
        <v>8</v>
      </c>
      <c r="X64" s="19">
        <v>15</v>
      </c>
      <c r="Y64" s="20">
        <v>62</v>
      </c>
      <c r="Z64" s="21">
        <v>0.18960244648318042</v>
      </c>
      <c r="AA64" s="19">
        <v>26</v>
      </c>
      <c r="AB64" s="19">
        <v>17</v>
      </c>
      <c r="AC64" s="19">
        <v>14</v>
      </c>
      <c r="AD64" s="19">
        <v>19</v>
      </c>
      <c r="AE64" s="19">
        <v>23</v>
      </c>
      <c r="AF64" s="19">
        <v>17</v>
      </c>
      <c r="AG64" s="19">
        <v>23</v>
      </c>
      <c r="AH64" s="19">
        <v>25</v>
      </c>
      <c r="AI64" s="19">
        <v>24</v>
      </c>
      <c r="AJ64" s="19">
        <v>22</v>
      </c>
      <c r="AK64" s="19">
        <v>13</v>
      </c>
      <c r="AL64" s="19">
        <v>14</v>
      </c>
      <c r="AM64" s="19">
        <v>15</v>
      </c>
      <c r="AN64" s="19">
        <v>7</v>
      </c>
      <c r="AO64" s="19">
        <v>4</v>
      </c>
      <c r="AP64" s="19">
        <v>2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20">
        <v>265</v>
      </c>
      <c r="AW64" s="21">
        <v>0.81039755351681952</v>
      </c>
      <c r="AX64" s="42">
        <f t="shared" si="5"/>
        <v>41</v>
      </c>
    </row>
    <row r="65" spans="1:50" x14ac:dyDescent="0.25">
      <c r="A65" s="16"/>
      <c r="B65" s="17" t="s">
        <v>69</v>
      </c>
      <c r="C65" s="18">
        <v>59</v>
      </c>
      <c r="D65" s="18">
        <v>59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1</v>
      </c>
      <c r="T65" s="19">
        <v>0</v>
      </c>
      <c r="U65" s="19">
        <v>0</v>
      </c>
      <c r="V65" s="19">
        <v>0</v>
      </c>
      <c r="W65" s="19">
        <v>1</v>
      </c>
      <c r="X65" s="19">
        <v>3</v>
      </c>
      <c r="Y65" s="20">
        <v>5</v>
      </c>
      <c r="Z65" s="21">
        <v>8.4745762711864403E-2</v>
      </c>
      <c r="AA65" s="19">
        <v>2</v>
      </c>
      <c r="AB65" s="19">
        <v>1</v>
      </c>
      <c r="AC65" s="19">
        <v>2</v>
      </c>
      <c r="AD65" s="19">
        <v>1</v>
      </c>
      <c r="AE65" s="19">
        <v>7</v>
      </c>
      <c r="AF65" s="19">
        <v>9</v>
      </c>
      <c r="AG65" s="19">
        <v>7</v>
      </c>
      <c r="AH65" s="19">
        <v>3</v>
      </c>
      <c r="AI65" s="19">
        <v>4</v>
      </c>
      <c r="AJ65" s="19">
        <v>3</v>
      </c>
      <c r="AK65" s="19">
        <v>4</v>
      </c>
      <c r="AL65" s="19">
        <v>6</v>
      </c>
      <c r="AM65" s="19">
        <v>1</v>
      </c>
      <c r="AN65" s="19">
        <v>3</v>
      </c>
      <c r="AO65" s="19">
        <v>0</v>
      </c>
      <c r="AP65" s="19">
        <v>1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20">
        <v>54</v>
      </c>
      <c r="AW65" s="21">
        <v>0.9152542372881356</v>
      </c>
      <c r="AX65" s="42">
        <f t="shared" si="5"/>
        <v>11</v>
      </c>
    </row>
    <row r="66" spans="1:50" s="15" customFormat="1" x14ac:dyDescent="0.25">
      <c r="A66" s="23">
        <v>7</v>
      </c>
      <c r="B66" s="11" t="s">
        <v>70</v>
      </c>
      <c r="C66" s="13">
        <v>2843</v>
      </c>
      <c r="D66" s="13">
        <v>2835</v>
      </c>
      <c r="E66" s="13">
        <v>0</v>
      </c>
      <c r="F66" s="13">
        <v>0</v>
      </c>
      <c r="G66" s="13">
        <v>0</v>
      </c>
      <c r="H66" s="13">
        <v>0</v>
      </c>
      <c r="I66" s="13">
        <v>2</v>
      </c>
      <c r="J66" s="13">
        <v>1</v>
      </c>
      <c r="K66" s="13">
        <v>1</v>
      </c>
      <c r="L66" s="13">
        <v>6</v>
      </c>
      <c r="M66" s="13">
        <v>3</v>
      </c>
      <c r="N66" s="13">
        <v>3</v>
      </c>
      <c r="O66" s="13">
        <v>11</v>
      </c>
      <c r="P66" s="13">
        <v>15</v>
      </c>
      <c r="Q66" s="13">
        <v>32</v>
      </c>
      <c r="R66" s="13">
        <v>21</v>
      </c>
      <c r="S66" s="13">
        <v>33</v>
      </c>
      <c r="T66" s="13">
        <v>33</v>
      </c>
      <c r="U66" s="13">
        <v>65</v>
      </c>
      <c r="V66" s="13">
        <v>70</v>
      </c>
      <c r="W66" s="13">
        <v>96</v>
      </c>
      <c r="X66" s="13">
        <v>62</v>
      </c>
      <c r="Y66" s="13">
        <v>454</v>
      </c>
      <c r="Z66" s="24">
        <v>0.16014109347442682</v>
      </c>
      <c r="AA66" s="13">
        <v>173</v>
      </c>
      <c r="AB66" s="13">
        <v>143</v>
      </c>
      <c r="AC66" s="13">
        <v>154</v>
      </c>
      <c r="AD66" s="13">
        <v>130</v>
      </c>
      <c r="AE66" s="13">
        <v>227</v>
      </c>
      <c r="AF66" s="13">
        <v>200</v>
      </c>
      <c r="AG66" s="13">
        <v>214</v>
      </c>
      <c r="AH66" s="13">
        <v>224</v>
      </c>
      <c r="AI66" s="13">
        <v>216</v>
      </c>
      <c r="AJ66" s="13">
        <v>188</v>
      </c>
      <c r="AK66" s="13">
        <v>180</v>
      </c>
      <c r="AL66" s="13">
        <v>122</v>
      </c>
      <c r="AM66" s="13">
        <v>104</v>
      </c>
      <c r="AN66" s="13">
        <v>65</v>
      </c>
      <c r="AO66" s="13">
        <v>24</v>
      </c>
      <c r="AP66" s="13">
        <v>14</v>
      </c>
      <c r="AQ66" s="13">
        <v>3</v>
      </c>
      <c r="AR66" s="13">
        <v>0</v>
      </c>
      <c r="AS66" s="13">
        <v>0</v>
      </c>
      <c r="AT66" s="13">
        <v>0</v>
      </c>
      <c r="AU66" s="13">
        <v>0</v>
      </c>
      <c r="AV66" s="13">
        <v>2381</v>
      </c>
      <c r="AW66" s="24">
        <v>0.83985890652557316</v>
      </c>
      <c r="AX66" s="43"/>
    </row>
    <row r="67" spans="1:50" x14ac:dyDescent="0.25">
      <c r="A67" s="16"/>
      <c r="B67" s="17" t="s">
        <v>71</v>
      </c>
      <c r="C67" s="18">
        <v>181</v>
      </c>
      <c r="D67" s="18">
        <v>180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4</v>
      </c>
      <c r="R67" s="19">
        <v>1</v>
      </c>
      <c r="S67" s="19">
        <v>2</v>
      </c>
      <c r="T67" s="19">
        <v>2</v>
      </c>
      <c r="U67" s="19">
        <v>3</v>
      </c>
      <c r="V67" s="19">
        <v>4</v>
      </c>
      <c r="W67" s="19">
        <v>3</v>
      </c>
      <c r="X67" s="19">
        <v>2</v>
      </c>
      <c r="Y67" s="20">
        <v>21</v>
      </c>
      <c r="Z67" s="21">
        <v>0.11666666666666667</v>
      </c>
      <c r="AA67" s="19">
        <v>9</v>
      </c>
      <c r="AB67" s="19">
        <v>4</v>
      </c>
      <c r="AC67" s="19">
        <v>4</v>
      </c>
      <c r="AD67" s="19">
        <v>5</v>
      </c>
      <c r="AE67" s="19">
        <v>14</v>
      </c>
      <c r="AF67" s="19">
        <v>14</v>
      </c>
      <c r="AG67" s="19">
        <v>10</v>
      </c>
      <c r="AH67" s="19">
        <v>13</v>
      </c>
      <c r="AI67" s="19">
        <v>18</v>
      </c>
      <c r="AJ67" s="19">
        <v>12</v>
      </c>
      <c r="AK67" s="19">
        <v>13</v>
      </c>
      <c r="AL67" s="19">
        <v>13</v>
      </c>
      <c r="AM67" s="19">
        <v>16</v>
      </c>
      <c r="AN67" s="19">
        <v>7</v>
      </c>
      <c r="AO67" s="19">
        <v>3</v>
      </c>
      <c r="AP67" s="19">
        <v>4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20">
        <v>159</v>
      </c>
      <c r="AW67" s="21">
        <v>0.8833333333333333</v>
      </c>
      <c r="AX67" s="42">
        <f t="shared" ref="AX67:AX82" si="6">RANK(AW67,ss,0)</f>
        <v>15</v>
      </c>
    </row>
    <row r="68" spans="1:50" x14ac:dyDescent="0.25">
      <c r="A68" s="16"/>
      <c r="B68" s="17" t="s">
        <v>72</v>
      </c>
      <c r="C68" s="18">
        <v>351</v>
      </c>
      <c r="D68" s="18">
        <v>350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</v>
      </c>
      <c r="K68" s="19">
        <v>1</v>
      </c>
      <c r="L68" s="19">
        <v>2</v>
      </c>
      <c r="M68" s="19">
        <v>0</v>
      </c>
      <c r="N68" s="19">
        <v>0</v>
      </c>
      <c r="O68" s="19">
        <v>1</v>
      </c>
      <c r="P68" s="19">
        <v>1</v>
      </c>
      <c r="Q68" s="19">
        <v>3</v>
      </c>
      <c r="R68" s="19">
        <v>3</v>
      </c>
      <c r="S68" s="19">
        <v>3</v>
      </c>
      <c r="T68" s="19">
        <v>5</v>
      </c>
      <c r="U68" s="19">
        <v>11</v>
      </c>
      <c r="V68" s="19">
        <v>8</v>
      </c>
      <c r="W68" s="19">
        <v>10</v>
      </c>
      <c r="X68" s="19">
        <v>3</v>
      </c>
      <c r="Y68" s="20">
        <v>52</v>
      </c>
      <c r="Z68" s="21">
        <v>0.14857142857142858</v>
      </c>
      <c r="AA68" s="19">
        <v>18</v>
      </c>
      <c r="AB68" s="19">
        <v>19</v>
      </c>
      <c r="AC68" s="19">
        <v>20</v>
      </c>
      <c r="AD68" s="19">
        <v>16</v>
      </c>
      <c r="AE68" s="19">
        <v>19</v>
      </c>
      <c r="AF68" s="19">
        <v>24</v>
      </c>
      <c r="AG68" s="19">
        <v>31</v>
      </c>
      <c r="AH68" s="19">
        <v>30</v>
      </c>
      <c r="AI68" s="19">
        <v>25</v>
      </c>
      <c r="AJ68" s="19">
        <v>31</v>
      </c>
      <c r="AK68" s="19">
        <v>22</v>
      </c>
      <c r="AL68" s="19">
        <v>16</v>
      </c>
      <c r="AM68" s="19">
        <v>12</v>
      </c>
      <c r="AN68" s="19">
        <v>12</v>
      </c>
      <c r="AO68" s="19">
        <v>2</v>
      </c>
      <c r="AP68" s="19">
        <v>0</v>
      </c>
      <c r="AQ68" s="19">
        <v>1</v>
      </c>
      <c r="AR68" s="19">
        <v>0</v>
      </c>
      <c r="AS68" s="19">
        <v>0</v>
      </c>
      <c r="AT68" s="19">
        <v>0</v>
      </c>
      <c r="AU68" s="19">
        <v>0</v>
      </c>
      <c r="AV68" s="20">
        <v>298</v>
      </c>
      <c r="AW68" s="21">
        <v>0.85142857142857142</v>
      </c>
      <c r="AX68" s="42">
        <f t="shared" si="6"/>
        <v>23</v>
      </c>
    </row>
    <row r="69" spans="1:50" x14ac:dyDescent="0.25">
      <c r="A69" s="16"/>
      <c r="B69" s="17" t="s">
        <v>73</v>
      </c>
      <c r="C69" s="18">
        <v>152</v>
      </c>
      <c r="D69" s="18">
        <v>151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1</v>
      </c>
      <c r="Q69" s="19">
        <v>1</v>
      </c>
      <c r="R69" s="19">
        <v>1</v>
      </c>
      <c r="S69" s="19">
        <v>1</v>
      </c>
      <c r="T69" s="19">
        <v>1</v>
      </c>
      <c r="U69" s="19">
        <v>5</v>
      </c>
      <c r="V69" s="19">
        <v>4</v>
      </c>
      <c r="W69" s="19">
        <v>6</v>
      </c>
      <c r="X69" s="19">
        <v>4</v>
      </c>
      <c r="Y69" s="20">
        <v>24</v>
      </c>
      <c r="Z69" s="21">
        <v>0.15894039735099338</v>
      </c>
      <c r="AA69" s="19">
        <v>7</v>
      </c>
      <c r="AB69" s="19">
        <v>10</v>
      </c>
      <c r="AC69" s="19">
        <v>9</v>
      </c>
      <c r="AD69" s="19">
        <v>5</v>
      </c>
      <c r="AE69" s="19">
        <v>7</v>
      </c>
      <c r="AF69" s="19">
        <v>11</v>
      </c>
      <c r="AG69" s="19">
        <v>10</v>
      </c>
      <c r="AH69" s="19">
        <v>13</v>
      </c>
      <c r="AI69" s="19">
        <v>5</v>
      </c>
      <c r="AJ69" s="19">
        <v>11</v>
      </c>
      <c r="AK69" s="19">
        <v>15</v>
      </c>
      <c r="AL69" s="19">
        <v>7</v>
      </c>
      <c r="AM69" s="19">
        <v>6</v>
      </c>
      <c r="AN69" s="19">
        <v>8</v>
      </c>
      <c r="AO69" s="19">
        <v>3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20">
        <v>127</v>
      </c>
      <c r="AW69" s="21">
        <v>0.84105960264900659</v>
      </c>
      <c r="AX69" s="42">
        <f t="shared" si="6"/>
        <v>26</v>
      </c>
    </row>
    <row r="70" spans="1:50" x14ac:dyDescent="0.25">
      <c r="A70" s="16"/>
      <c r="B70" s="17" t="s">
        <v>74</v>
      </c>
      <c r="C70" s="18">
        <v>171</v>
      </c>
      <c r="D70" s="18">
        <v>171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2</v>
      </c>
      <c r="M70" s="19">
        <v>2</v>
      </c>
      <c r="N70" s="19">
        <v>1</v>
      </c>
      <c r="O70" s="19">
        <v>2</v>
      </c>
      <c r="P70" s="19">
        <v>0</v>
      </c>
      <c r="Q70" s="19">
        <v>5</v>
      </c>
      <c r="R70" s="19">
        <v>1</v>
      </c>
      <c r="S70" s="19">
        <v>2</v>
      </c>
      <c r="T70" s="19">
        <v>4</v>
      </c>
      <c r="U70" s="19">
        <v>5</v>
      </c>
      <c r="V70" s="19">
        <v>5</v>
      </c>
      <c r="W70" s="19">
        <v>9</v>
      </c>
      <c r="X70" s="19">
        <v>12</v>
      </c>
      <c r="Y70" s="20">
        <v>50</v>
      </c>
      <c r="Z70" s="21">
        <v>0.29239766081871343</v>
      </c>
      <c r="AA70" s="19">
        <v>17</v>
      </c>
      <c r="AB70" s="19">
        <v>9</v>
      </c>
      <c r="AC70" s="19">
        <v>12</v>
      </c>
      <c r="AD70" s="19">
        <v>6</v>
      </c>
      <c r="AE70" s="19">
        <v>17</v>
      </c>
      <c r="AF70" s="19">
        <v>5</v>
      </c>
      <c r="AG70" s="19">
        <v>11</v>
      </c>
      <c r="AH70" s="19">
        <v>7</v>
      </c>
      <c r="AI70" s="19">
        <v>7</v>
      </c>
      <c r="AJ70" s="19">
        <v>14</v>
      </c>
      <c r="AK70" s="19">
        <v>4</v>
      </c>
      <c r="AL70" s="19">
        <v>4</v>
      </c>
      <c r="AM70" s="19">
        <v>3</v>
      </c>
      <c r="AN70" s="19">
        <v>2</v>
      </c>
      <c r="AO70" s="19">
        <v>1</v>
      </c>
      <c r="AP70" s="19">
        <v>2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20">
        <v>121</v>
      </c>
      <c r="AW70" s="21">
        <v>0.70760233918128657</v>
      </c>
      <c r="AX70" s="42">
        <f t="shared" si="6"/>
        <v>65</v>
      </c>
    </row>
    <row r="71" spans="1:50" x14ac:dyDescent="0.25">
      <c r="A71" s="16"/>
      <c r="B71" s="17" t="s">
        <v>75</v>
      </c>
      <c r="C71" s="18">
        <v>229</v>
      </c>
      <c r="D71" s="18">
        <v>228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</v>
      </c>
      <c r="O71" s="19">
        <v>2</v>
      </c>
      <c r="P71" s="19">
        <v>1</v>
      </c>
      <c r="Q71" s="19">
        <v>5</v>
      </c>
      <c r="R71" s="19">
        <v>2</v>
      </c>
      <c r="S71" s="19">
        <v>4</v>
      </c>
      <c r="T71" s="19">
        <v>5</v>
      </c>
      <c r="U71" s="19">
        <v>9</v>
      </c>
      <c r="V71" s="19">
        <v>12</v>
      </c>
      <c r="W71" s="19">
        <v>11</v>
      </c>
      <c r="X71" s="19">
        <v>6</v>
      </c>
      <c r="Y71" s="20">
        <v>58</v>
      </c>
      <c r="Z71" s="21">
        <v>0.25438596491228072</v>
      </c>
      <c r="AA71" s="19">
        <v>17</v>
      </c>
      <c r="AB71" s="19">
        <v>9</v>
      </c>
      <c r="AC71" s="19">
        <v>13</v>
      </c>
      <c r="AD71" s="19">
        <v>12</v>
      </c>
      <c r="AE71" s="19">
        <v>26</v>
      </c>
      <c r="AF71" s="19">
        <v>18</v>
      </c>
      <c r="AG71" s="19">
        <v>13</v>
      </c>
      <c r="AH71" s="19">
        <v>8</v>
      </c>
      <c r="AI71" s="19">
        <v>10</v>
      </c>
      <c r="AJ71" s="19">
        <v>11</v>
      </c>
      <c r="AK71" s="19">
        <v>9</v>
      </c>
      <c r="AL71" s="19">
        <v>5</v>
      </c>
      <c r="AM71" s="19">
        <v>11</v>
      </c>
      <c r="AN71" s="19">
        <v>4</v>
      </c>
      <c r="AO71" s="19">
        <v>3</v>
      </c>
      <c r="AP71" s="19">
        <v>1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20">
        <v>170</v>
      </c>
      <c r="AW71" s="21">
        <v>0.74561403508771928</v>
      </c>
      <c r="AX71" s="42">
        <f t="shared" si="6"/>
        <v>56</v>
      </c>
    </row>
    <row r="72" spans="1:50" x14ac:dyDescent="0.25">
      <c r="A72" s="16"/>
      <c r="B72" s="17" t="s">
        <v>76</v>
      </c>
      <c r="C72" s="18">
        <v>114</v>
      </c>
      <c r="D72" s="18">
        <v>114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1</v>
      </c>
      <c r="R72" s="19">
        <v>1</v>
      </c>
      <c r="S72" s="19">
        <v>3</v>
      </c>
      <c r="T72" s="19">
        <v>0</v>
      </c>
      <c r="U72" s="19">
        <v>2</v>
      </c>
      <c r="V72" s="19">
        <v>4</v>
      </c>
      <c r="W72" s="19">
        <v>5</v>
      </c>
      <c r="X72" s="19">
        <v>2</v>
      </c>
      <c r="Y72" s="20">
        <v>18</v>
      </c>
      <c r="Z72" s="21">
        <v>0.15789473684210525</v>
      </c>
      <c r="AA72" s="19">
        <v>5</v>
      </c>
      <c r="AB72" s="19">
        <v>6</v>
      </c>
      <c r="AC72" s="19">
        <v>7</v>
      </c>
      <c r="AD72" s="19">
        <v>11</v>
      </c>
      <c r="AE72" s="19">
        <v>21</v>
      </c>
      <c r="AF72" s="19">
        <v>6</v>
      </c>
      <c r="AG72" s="19">
        <v>5</v>
      </c>
      <c r="AH72" s="19">
        <v>9</v>
      </c>
      <c r="AI72" s="19">
        <v>8</v>
      </c>
      <c r="AJ72" s="19">
        <v>6</v>
      </c>
      <c r="AK72" s="19">
        <v>8</v>
      </c>
      <c r="AL72" s="19">
        <v>0</v>
      </c>
      <c r="AM72" s="19">
        <v>2</v>
      </c>
      <c r="AN72" s="19">
        <v>1</v>
      </c>
      <c r="AO72" s="19">
        <v>1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20">
        <v>96</v>
      </c>
      <c r="AW72" s="21">
        <v>0.84210526315789469</v>
      </c>
      <c r="AX72" s="42">
        <f t="shared" si="6"/>
        <v>25</v>
      </c>
    </row>
    <row r="73" spans="1:50" x14ac:dyDescent="0.25">
      <c r="A73" s="16"/>
      <c r="B73" s="17" t="s">
        <v>77</v>
      </c>
      <c r="C73" s="18">
        <v>273</v>
      </c>
      <c r="D73" s="18">
        <v>273</v>
      </c>
      <c r="E73" s="19">
        <v>0</v>
      </c>
      <c r="F73" s="19">
        <v>0</v>
      </c>
      <c r="G73" s="19">
        <v>0</v>
      </c>
      <c r="H73" s="19">
        <v>0</v>
      </c>
      <c r="I73" s="19">
        <v>1</v>
      </c>
      <c r="J73" s="19">
        <v>0</v>
      </c>
      <c r="K73" s="19">
        <v>0</v>
      </c>
      <c r="L73" s="19">
        <v>0</v>
      </c>
      <c r="M73" s="19">
        <v>0</v>
      </c>
      <c r="N73" s="19">
        <v>1</v>
      </c>
      <c r="O73" s="19">
        <v>2</v>
      </c>
      <c r="P73" s="19">
        <v>1</v>
      </c>
      <c r="Q73" s="19">
        <v>3</v>
      </c>
      <c r="R73" s="19">
        <v>1</v>
      </c>
      <c r="S73" s="19">
        <v>1</v>
      </c>
      <c r="T73" s="19">
        <v>2</v>
      </c>
      <c r="U73" s="19">
        <v>6</v>
      </c>
      <c r="V73" s="19">
        <v>2</v>
      </c>
      <c r="W73" s="19">
        <v>7</v>
      </c>
      <c r="X73" s="19">
        <v>11</v>
      </c>
      <c r="Y73" s="20">
        <v>38</v>
      </c>
      <c r="Z73" s="21">
        <v>0.1391941391941392</v>
      </c>
      <c r="AA73" s="19">
        <v>12</v>
      </c>
      <c r="AB73" s="19">
        <v>16</v>
      </c>
      <c r="AC73" s="19">
        <v>10</v>
      </c>
      <c r="AD73" s="19">
        <v>9</v>
      </c>
      <c r="AE73" s="19">
        <v>20</v>
      </c>
      <c r="AF73" s="19">
        <v>16</v>
      </c>
      <c r="AG73" s="19">
        <v>26</v>
      </c>
      <c r="AH73" s="19">
        <v>26</v>
      </c>
      <c r="AI73" s="19">
        <v>28</v>
      </c>
      <c r="AJ73" s="19">
        <v>22</v>
      </c>
      <c r="AK73" s="19">
        <v>20</v>
      </c>
      <c r="AL73" s="19">
        <v>16</v>
      </c>
      <c r="AM73" s="19">
        <v>7</v>
      </c>
      <c r="AN73" s="19">
        <v>6</v>
      </c>
      <c r="AO73" s="19">
        <v>1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20">
        <v>235</v>
      </c>
      <c r="AW73" s="21">
        <v>0.86080586080586086</v>
      </c>
      <c r="AX73" s="42">
        <f t="shared" si="6"/>
        <v>21</v>
      </c>
    </row>
    <row r="74" spans="1:50" x14ac:dyDescent="0.25">
      <c r="A74" s="16"/>
      <c r="B74" s="17" t="s">
        <v>78</v>
      </c>
      <c r="C74" s="18">
        <v>255</v>
      </c>
      <c r="D74" s="18">
        <v>254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1</v>
      </c>
      <c r="M74" s="19">
        <v>1</v>
      </c>
      <c r="N74" s="19">
        <v>0</v>
      </c>
      <c r="O74" s="19">
        <v>0</v>
      </c>
      <c r="P74" s="19">
        <v>4</v>
      </c>
      <c r="Q74" s="19">
        <v>3</v>
      </c>
      <c r="R74" s="19">
        <v>4</v>
      </c>
      <c r="S74" s="19">
        <v>4</v>
      </c>
      <c r="T74" s="19">
        <v>9</v>
      </c>
      <c r="U74" s="19">
        <v>6</v>
      </c>
      <c r="V74" s="19">
        <v>8</v>
      </c>
      <c r="W74" s="19">
        <v>11</v>
      </c>
      <c r="X74" s="19">
        <v>2</v>
      </c>
      <c r="Y74" s="20">
        <v>53</v>
      </c>
      <c r="Z74" s="21">
        <v>0.20866141732283464</v>
      </c>
      <c r="AA74" s="19">
        <v>25</v>
      </c>
      <c r="AB74" s="19">
        <v>10</v>
      </c>
      <c r="AC74" s="19">
        <v>13</v>
      </c>
      <c r="AD74" s="19">
        <v>12</v>
      </c>
      <c r="AE74" s="19">
        <v>15</v>
      </c>
      <c r="AF74" s="19">
        <v>16</v>
      </c>
      <c r="AG74" s="19">
        <v>24</v>
      </c>
      <c r="AH74" s="19">
        <v>21</v>
      </c>
      <c r="AI74" s="19">
        <v>14</v>
      </c>
      <c r="AJ74" s="19">
        <v>13</v>
      </c>
      <c r="AK74" s="19">
        <v>14</v>
      </c>
      <c r="AL74" s="19">
        <v>10</v>
      </c>
      <c r="AM74" s="19">
        <v>8</v>
      </c>
      <c r="AN74" s="19">
        <v>5</v>
      </c>
      <c r="AO74" s="19">
        <v>0</v>
      </c>
      <c r="AP74" s="19">
        <v>0</v>
      </c>
      <c r="AQ74" s="19">
        <v>1</v>
      </c>
      <c r="AR74" s="19">
        <v>0</v>
      </c>
      <c r="AS74" s="19">
        <v>0</v>
      </c>
      <c r="AT74" s="19">
        <v>0</v>
      </c>
      <c r="AU74" s="19">
        <v>0</v>
      </c>
      <c r="AV74" s="20">
        <v>201</v>
      </c>
      <c r="AW74" s="21">
        <v>0.79133858267716539</v>
      </c>
      <c r="AX74" s="42">
        <f t="shared" si="6"/>
        <v>44</v>
      </c>
    </row>
    <row r="75" spans="1:50" x14ac:dyDescent="0.25">
      <c r="A75" s="16"/>
      <c r="B75" s="17" t="s">
        <v>79</v>
      </c>
      <c r="C75" s="18">
        <v>275</v>
      </c>
      <c r="D75" s="18">
        <v>274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2</v>
      </c>
      <c r="R75" s="19">
        <v>1</v>
      </c>
      <c r="S75" s="19">
        <v>1</v>
      </c>
      <c r="T75" s="19">
        <v>3</v>
      </c>
      <c r="U75" s="19">
        <v>5</v>
      </c>
      <c r="V75" s="19">
        <v>6</v>
      </c>
      <c r="W75" s="19">
        <v>13</v>
      </c>
      <c r="X75" s="19">
        <v>2</v>
      </c>
      <c r="Y75" s="20">
        <v>34</v>
      </c>
      <c r="Z75" s="21">
        <v>0.12408759124087591</v>
      </c>
      <c r="AA75" s="19">
        <v>16</v>
      </c>
      <c r="AB75" s="19">
        <v>10</v>
      </c>
      <c r="AC75" s="19">
        <v>16</v>
      </c>
      <c r="AD75" s="19">
        <v>13</v>
      </c>
      <c r="AE75" s="19">
        <v>31</v>
      </c>
      <c r="AF75" s="19">
        <v>28</v>
      </c>
      <c r="AG75" s="19">
        <v>23</v>
      </c>
      <c r="AH75" s="19">
        <v>35</v>
      </c>
      <c r="AI75" s="19">
        <v>18</v>
      </c>
      <c r="AJ75" s="19">
        <v>18</v>
      </c>
      <c r="AK75" s="19">
        <v>11</v>
      </c>
      <c r="AL75" s="19">
        <v>10</v>
      </c>
      <c r="AM75" s="19">
        <v>5</v>
      </c>
      <c r="AN75" s="19">
        <v>0</v>
      </c>
      <c r="AO75" s="19">
        <v>3</v>
      </c>
      <c r="AP75" s="19">
        <v>3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20">
        <v>240</v>
      </c>
      <c r="AW75" s="21">
        <v>0.87591240875912413</v>
      </c>
      <c r="AX75" s="42">
        <f t="shared" si="6"/>
        <v>17</v>
      </c>
    </row>
    <row r="76" spans="1:50" x14ac:dyDescent="0.25">
      <c r="A76" s="16"/>
      <c r="B76" s="17" t="s">
        <v>80</v>
      </c>
      <c r="C76" s="18">
        <v>222</v>
      </c>
      <c r="D76" s="18">
        <v>222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1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3</v>
      </c>
      <c r="W76" s="19">
        <v>1</v>
      </c>
      <c r="X76" s="19">
        <v>4</v>
      </c>
      <c r="Y76" s="20">
        <v>9</v>
      </c>
      <c r="Z76" s="21">
        <v>4.0540540540540543E-2</v>
      </c>
      <c r="AA76" s="19">
        <v>8</v>
      </c>
      <c r="AB76" s="19">
        <v>8</v>
      </c>
      <c r="AC76" s="19">
        <v>7</v>
      </c>
      <c r="AD76" s="19">
        <v>8</v>
      </c>
      <c r="AE76" s="19">
        <v>11</v>
      </c>
      <c r="AF76" s="19">
        <v>11</v>
      </c>
      <c r="AG76" s="19">
        <v>20</v>
      </c>
      <c r="AH76" s="19">
        <v>18</v>
      </c>
      <c r="AI76" s="19">
        <v>30</v>
      </c>
      <c r="AJ76" s="19">
        <v>14</v>
      </c>
      <c r="AK76" s="19">
        <v>24</v>
      </c>
      <c r="AL76" s="19">
        <v>18</v>
      </c>
      <c r="AM76" s="19">
        <v>18</v>
      </c>
      <c r="AN76" s="19">
        <v>12</v>
      </c>
      <c r="AO76" s="19">
        <v>5</v>
      </c>
      <c r="AP76" s="19">
        <v>0</v>
      </c>
      <c r="AQ76" s="19">
        <v>1</v>
      </c>
      <c r="AR76" s="19">
        <v>0</v>
      </c>
      <c r="AS76" s="19">
        <v>0</v>
      </c>
      <c r="AT76" s="19">
        <v>0</v>
      </c>
      <c r="AU76" s="19">
        <v>0</v>
      </c>
      <c r="AV76" s="20">
        <v>213</v>
      </c>
      <c r="AW76" s="21">
        <v>0.95945945945945943</v>
      </c>
      <c r="AX76" s="42">
        <f t="shared" si="6"/>
        <v>5</v>
      </c>
    </row>
    <row r="77" spans="1:50" x14ac:dyDescent="0.25">
      <c r="A77" s="16"/>
      <c r="B77" s="17" t="s">
        <v>81</v>
      </c>
      <c r="C77" s="18">
        <v>170</v>
      </c>
      <c r="D77" s="18">
        <v>169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1</v>
      </c>
      <c r="P77" s="19">
        <v>3</v>
      </c>
      <c r="Q77" s="19">
        <v>2</v>
      </c>
      <c r="R77" s="19">
        <v>2</v>
      </c>
      <c r="S77" s="19">
        <v>2</v>
      </c>
      <c r="T77" s="19">
        <v>0</v>
      </c>
      <c r="U77" s="19">
        <v>2</v>
      </c>
      <c r="V77" s="19">
        <v>5</v>
      </c>
      <c r="W77" s="19">
        <v>5</v>
      </c>
      <c r="X77" s="19">
        <v>5</v>
      </c>
      <c r="Y77" s="20">
        <v>27</v>
      </c>
      <c r="Z77" s="21">
        <v>0.15976331360946747</v>
      </c>
      <c r="AA77" s="19">
        <v>13</v>
      </c>
      <c r="AB77" s="19">
        <v>14</v>
      </c>
      <c r="AC77" s="19">
        <v>12</v>
      </c>
      <c r="AD77" s="19">
        <v>10</v>
      </c>
      <c r="AE77" s="19">
        <v>7</v>
      </c>
      <c r="AF77" s="19">
        <v>17</v>
      </c>
      <c r="AG77" s="19">
        <v>9</v>
      </c>
      <c r="AH77" s="19">
        <v>8</v>
      </c>
      <c r="AI77" s="19">
        <v>21</v>
      </c>
      <c r="AJ77" s="19">
        <v>7</v>
      </c>
      <c r="AK77" s="19">
        <v>13</v>
      </c>
      <c r="AL77" s="19">
        <v>8</v>
      </c>
      <c r="AM77" s="19">
        <v>1</v>
      </c>
      <c r="AN77" s="19">
        <v>2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20">
        <v>142</v>
      </c>
      <c r="AW77" s="21">
        <v>0.84023668639053251</v>
      </c>
      <c r="AX77" s="42">
        <f t="shared" si="6"/>
        <v>27</v>
      </c>
    </row>
    <row r="78" spans="1:50" x14ac:dyDescent="0.25">
      <c r="A78" s="16"/>
      <c r="B78" s="17" t="s">
        <v>82</v>
      </c>
      <c r="C78" s="18">
        <v>222</v>
      </c>
      <c r="D78" s="18">
        <v>222</v>
      </c>
      <c r="E78" s="19">
        <v>0</v>
      </c>
      <c r="F78" s="19">
        <v>0</v>
      </c>
      <c r="G78" s="19">
        <v>0</v>
      </c>
      <c r="H78" s="19">
        <v>0</v>
      </c>
      <c r="I78" s="19">
        <v>1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1</v>
      </c>
      <c r="Q78" s="19">
        <v>2</v>
      </c>
      <c r="R78" s="19">
        <v>2</v>
      </c>
      <c r="S78" s="19">
        <v>6</v>
      </c>
      <c r="T78" s="19">
        <v>1</v>
      </c>
      <c r="U78" s="19">
        <v>5</v>
      </c>
      <c r="V78" s="19">
        <v>5</v>
      </c>
      <c r="W78" s="19">
        <v>8</v>
      </c>
      <c r="X78" s="19">
        <v>5</v>
      </c>
      <c r="Y78" s="20">
        <v>36</v>
      </c>
      <c r="Z78" s="21">
        <v>0.16216216216216217</v>
      </c>
      <c r="AA78" s="19">
        <v>14</v>
      </c>
      <c r="AB78" s="19">
        <v>15</v>
      </c>
      <c r="AC78" s="19">
        <v>15</v>
      </c>
      <c r="AD78" s="19">
        <v>7</v>
      </c>
      <c r="AE78" s="19">
        <v>20</v>
      </c>
      <c r="AF78" s="19">
        <v>16</v>
      </c>
      <c r="AG78" s="19">
        <v>14</v>
      </c>
      <c r="AH78" s="19">
        <v>20</v>
      </c>
      <c r="AI78" s="19">
        <v>15</v>
      </c>
      <c r="AJ78" s="19">
        <v>13</v>
      </c>
      <c r="AK78" s="19">
        <v>17</v>
      </c>
      <c r="AL78" s="19">
        <v>6</v>
      </c>
      <c r="AM78" s="19">
        <v>8</v>
      </c>
      <c r="AN78" s="19">
        <v>3</v>
      </c>
      <c r="AO78" s="19">
        <v>1</v>
      </c>
      <c r="AP78" s="19">
        <v>2</v>
      </c>
      <c r="AQ78" s="19">
        <v>0</v>
      </c>
      <c r="AR78" s="19">
        <v>0</v>
      </c>
      <c r="AS78" s="19">
        <v>0</v>
      </c>
      <c r="AT78" s="19">
        <v>0</v>
      </c>
      <c r="AU78" s="19">
        <v>0</v>
      </c>
      <c r="AV78" s="20">
        <v>186</v>
      </c>
      <c r="AW78" s="21">
        <v>0.83783783783783783</v>
      </c>
      <c r="AX78" s="42">
        <f t="shared" si="6"/>
        <v>28</v>
      </c>
    </row>
    <row r="79" spans="1:50" x14ac:dyDescent="0.25">
      <c r="A79" s="16"/>
      <c r="B79" s="25" t="s">
        <v>83</v>
      </c>
      <c r="C79" s="18">
        <v>12</v>
      </c>
      <c r="D79" s="18">
        <v>12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1</v>
      </c>
      <c r="M79" s="19">
        <v>0</v>
      </c>
      <c r="N79" s="19">
        <v>0</v>
      </c>
      <c r="O79" s="19">
        <v>0</v>
      </c>
      <c r="P79" s="19">
        <v>0</v>
      </c>
      <c r="Q79" s="19">
        <v>1</v>
      </c>
      <c r="R79" s="19">
        <v>1</v>
      </c>
      <c r="S79" s="19">
        <v>2</v>
      </c>
      <c r="T79" s="19">
        <v>0</v>
      </c>
      <c r="U79" s="19">
        <v>0</v>
      </c>
      <c r="V79" s="19">
        <v>0</v>
      </c>
      <c r="W79" s="19">
        <v>0</v>
      </c>
      <c r="X79" s="19">
        <v>1</v>
      </c>
      <c r="Y79" s="20">
        <v>6</v>
      </c>
      <c r="Z79" s="21">
        <v>0.5</v>
      </c>
      <c r="AA79" s="19">
        <v>0</v>
      </c>
      <c r="AB79" s="19">
        <v>1</v>
      </c>
      <c r="AC79" s="19">
        <v>1</v>
      </c>
      <c r="AD79" s="19">
        <v>2</v>
      </c>
      <c r="AE79" s="19">
        <v>0</v>
      </c>
      <c r="AF79" s="19">
        <v>0</v>
      </c>
      <c r="AG79" s="19">
        <v>1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1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20">
        <v>6</v>
      </c>
      <c r="AW79" s="21">
        <v>0.5</v>
      </c>
      <c r="AX79" s="42">
        <f t="shared" si="6"/>
        <v>82</v>
      </c>
    </row>
    <row r="80" spans="1:50" x14ac:dyDescent="0.25">
      <c r="A80" s="16"/>
      <c r="B80" s="26" t="s">
        <v>84</v>
      </c>
      <c r="C80" s="18">
        <v>7</v>
      </c>
      <c r="D80" s="18">
        <v>7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1</v>
      </c>
      <c r="P80" s="19">
        <v>0</v>
      </c>
      <c r="Q80" s="19">
        <v>0</v>
      </c>
      <c r="R80" s="19">
        <v>0</v>
      </c>
      <c r="S80" s="19">
        <v>0</v>
      </c>
      <c r="T80" s="19">
        <v>1</v>
      </c>
      <c r="U80" s="19">
        <v>1</v>
      </c>
      <c r="V80" s="19">
        <v>0</v>
      </c>
      <c r="W80" s="19">
        <v>1</v>
      </c>
      <c r="X80" s="19">
        <v>0</v>
      </c>
      <c r="Y80" s="20">
        <v>4</v>
      </c>
      <c r="Z80" s="21">
        <v>0.5714285714285714</v>
      </c>
      <c r="AA80" s="19">
        <v>1</v>
      </c>
      <c r="AB80" s="19">
        <v>0</v>
      </c>
      <c r="AC80" s="19">
        <v>0</v>
      </c>
      <c r="AD80" s="19">
        <v>0</v>
      </c>
      <c r="AE80" s="19">
        <v>0</v>
      </c>
      <c r="AF80" s="19">
        <v>1</v>
      </c>
      <c r="AG80" s="19">
        <v>0</v>
      </c>
      <c r="AH80" s="19">
        <v>1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20">
        <v>3</v>
      </c>
      <c r="AW80" s="21">
        <v>0.42857142857142855</v>
      </c>
      <c r="AX80" s="42">
        <f t="shared" si="6"/>
        <v>86</v>
      </c>
    </row>
    <row r="81" spans="1:50" x14ac:dyDescent="0.25">
      <c r="A81" s="16"/>
      <c r="B81" s="25" t="s">
        <v>85</v>
      </c>
      <c r="C81" s="18">
        <v>12</v>
      </c>
      <c r="D81" s="18">
        <v>11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2</v>
      </c>
      <c r="P81" s="19">
        <v>1</v>
      </c>
      <c r="Q81" s="19">
        <v>0</v>
      </c>
      <c r="R81" s="19">
        <v>0</v>
      </c>
      <c r="S81" s="19">
        <v>0</v>
      </c>
      <c r="T81" s="19">
        <v>0</v>
      </c>
      <c r="U81" s="19">
        <v>2</v>
      </c>
      <c r="V81" s="19">
        <v>1</v>
      </c>
      <c r="W81" s="19">
        <v>0</v>
      </c>
      <c r="X81" s="19">
        <v>0</v>
      </c>
      <c r="Y81" s="20">
        <v>6</v>
      </c>
      <c r="Z81" s="21">
        <v>0.54545454545454541</v>
      </c>
      <c r="AA81" s="19">
        <v>1</v>
      </c>
      <c r="AB81" s="19">
        <v>0</v>
      </c>
      <c r="AC81" s="19">
        <v>0</v>
      </c>
      <c r="AD81" s="19">
        <v>0</v>
      </c>
      <c r="AE81" s="19">
        <v>1</v>
      </c>
      <c r="AF81" s="19">
        <v>1</v>
      </c>
      <c r="AG81" s="19">
        <v>0</v>
      </c>
      <c r="AH81" s="19">
        <v>0</v>
      </c>
      <c r="AI81" s="19">
        <v>0</v>
      </c>
      <c r="AJ81" s="19">
        <v>1</v>
      </c>
      <c r="AK81" s="19">
        <v>1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20">
        <v>5</v>
      </c>
      <c r="AW81" s="21">
        <v>0.45454545454545453</v>
      </c>
      <c r="AX81" s="42">
        <f t="shared" si="6"/>
        <v>85</v>
      </c>
    </row>
    <row r="82" spans="1:50" x14ac:dyDescent="0.25">
      <c r="A82" s="16"/>
      <c r="B82" s="25" t="s">
        <v>86</v>
      </c>
      <c r="C82" s="18">
        <v>197</v>
      </c>
      <c r="D82" s="18">
        <v>197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1</v>
      </c>
      <c r="S82" s="19">
        <v>2</v>
      </c>
      <c r="T82" s="19">
        <v>0</v>
      </c>
      <c r="U82" s="19">
        <v>3</v>
      </c>
      <c r="V82" s="19">
        <v>3</v>
      </c>
      <c r="W82" s="19">
        <v>6</v>
      </c>
      <c r="X82" s="19">
        <v>3</v>
      </c>
      <c r="Y82" s="20">
        <v>18</v>
      </c>
      <c r="Z82" s="21">
        <v>9.1370558375634514E-2</v>
      </c>
      <c r="AA82" s="19">
        <v>10</v>
      </c>
      <c r="AB82" s="19">
        <v>12</v>
      </c>
      <c r="AC82" s="19">
        <v>15</v>
      </c>
      <c r="AD82" s="19">
        <v>14</v>
      </c>
      <c r="AE82" s="19">
        <v>18</v>
      </c>
      <c r="AF82" s="19">
        <v>16</v>
      </c>
      <c r="AG82" s="19">
        <v>17</v>
      </c>
      <c r="AH82" s="19">
        <v>15</v>
      </c>
      <c r="AI82" s="19">
        <v>17</v>
      </c>
      <c r="AJ82" s="19">
        <v>15</v>
      </c>
      <c r="AK82" s="19">
        <v>9</v>
      </c>
      <c r="AL82" s="19">
        <v>9</v>
      </c>
      <c r="AM82" s="19">
        <v>7</v>
      </c>
      <c r="AN82" s="19">
        <v>3</v>
      </c>
      <c r="AO82" s="19">
        <v>0</v>
      </c>
      <c r="AP82" s="19">
        <v>2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20">
        <v>179</v>
      </c>
      <c r="AW82" s="21">
        <v>0.90862944162436543</v>
      </c>
      <c r="AX82" s="42">
        <f t="shared" si="6"/>
        <v>12</v>
      </c>
    </row>
    <row r="83" spans="1:50" s="15" customFormat="1" x14ac:dyDescent="0.25">
      <c r="A83" s="23">
        <v>8</v>
      </c>
      <c r="B83" s="11" t="s">
        <v>87</v>
      </c>
      <c r="C83" s="13">
        <v>2409</v>
      </c>
      <c r="D83" s="13">
        <v>2401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1</v>
      </c>
      <c r="K83" s="13">
        <v>2</v>
      </c>
      <c r="L83" s="13">
        <v>2</v>
      </c>
      <c r="M83" s="13">
        <v>5</v>
      </c>
      <c r="N83" s="13">
        <v>8</v>
      </c>
      <c r="O83" s="13">
        <v>7</v>
      </c>
      <c r="P83" s="13">
        <v>18</v>
      </c>
      <c r="Q83" s="13">
        <v>29</v>
      </c>
      <c r="R83" s="13">
        <v>37</v>
      </c>
      <c r="S83" s="13">
        <v>33</v>
      </c>
      <c r="T83" s="13">
        <v>41</v>
      </c>
      <c r="U83" s="13">
        <v>52</v>
      </c>
      <c r="V83" s="13">
        <v>77</v>
      </c>
      <c r="W83" s="13">
        <v>79</v>
      </c>
      <c r="X83" s="13">
        <v>100</v>
      </c>
      <c r="Y83" s="13">
        <v>491</v>
      </c>
      <c r="Z83" s="24">
        <v>0.20449812578092461</v>
      </c>
      <c r="AA83" s="13">
        <v>109</v>
      </c>
      <c r="AB83" s="13">
        <v>115</v>
      </c>
      <c r="AC83" s="13">
        <v>141</v>
      </c>
      <c r="AD83" s="13">
        <v>161</v>
      </c>
      <c r="AE83" s="13">
        <v>173</v>
      </c>
      <c r="AF83" s="13">
        <v>147</v>
      </c>
      <c r="AG83" s="13">
        <v>187</v>
      </c>
      <c r="AH83" s="13">
        <v>138</v>
      </c>
      <c r="AI83" s="13">
        <v>162</v>
      </c>
      <c r="AJ83" s="13">
        <v>133</v>
      </c>
      <c r="AK83" s="13">
        <v>133</v>
      </c>
      <c r="AL83" s="13">
        <v>84</v>
      </c>
      <c r="AM83" s="13">
        <v>114</v>
      </c>
      <c r="AN83" s="13">
        <v>59</v>
      </c>
      <c r="AO83" s="13">
        <v>37</v>
      </c>
      <c r="AP83" s="13">
        <v>12</v>
      </c>
      <c r="AQ83" s="13">
        <v>4</v>
      </c>
      <c r="AR83" s="13">
        <v>1</v>
      </c>
      <c r="AS83" s="13">
        <v>0</v>
      </c>
      <c r="AT83" s="13">
        <v>0</v>
      </c>
      <c r="AU83" s="13">
        <v>0</v>
      </c>
      <c r="AV83" s="13">
        <v>1910</v>
      </c>
      <c r="AW83" s="24">
        <v>0.79550187421907537</v>
      </c>
      <c r="AX83" s="43"/>
    </row>
    <row r="84" spans="1:50" x14ac:dyDescent="0.25">
      <c r="A84" s="16"/>
      <c r="B84" s="17" t="s">
        <v>88</v>
      </c>
      <c r="C84" s="18">
        <v>393</v>
      </c>
      <c r="D84" s="18">
        <v>393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1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2</v>
      </c>
      <c r="S84" s="19">
        <v>0</v>
      </c>
      <c r="T84" s="19">
        <v>1</v>
      </c>
      <c r="U84" s="19">
        <v>3</v>
      </c>
      <c r="V84" s="19">
        <v>5</v>
      </c>
      <c r="W84" s="19">
        <v>4</v>
      </c>
      <c r="X84" s="19">
        <v>3</v>
      </c>
      <c r="Y84" s="20">
        <v>19</v>
      </c>
      <c r="Z84" s="21">
        <v>4.8346055979643768E-2</v>
      </c>
      <c r="AA84" s="19">
        <v>6</v>
      </c>
      <c r="AB84" s="19">
        <v>12</v>
      </c>
      <c r="AC84" s="19">
        <v>20</v>
      </c>
      <c r="AD84" s="19">
        <v>28</v>
      </c>
      <c r="AE84" s="19">
        <v>34</v>
      </c>
      <c r="AF84" s="19">
        <v>29</v>
      </c>
      <c r="AG84" s="19">
        <v>37</v>
      </c>
      <c r="AH84" s="19">
        <v>35</v>
      </c>
      <c r="AI84" s="19">
        <v>36</v>
      </c>
      <c r="AJ84" s="19">
        <v>39</v>
      </c>
      <c r="AK84" s="19">
        <v>33</v>
      </c>
      <c r="AL84" s="19">
        <v>26</v>
      </c>
      <c r="AM84" s="19">
        <v>24</v>
      </c>
      <c r="AN84" s="19">
        <v>9</v>
      </c>
      <c r="AO84" s="19">
        <v>3</v>
      </c>
      <c r="AP84" s="19">
        <v>2</v>
      </c>
      <c r="AQ84" s="19">
        <v>1</v>
      </c>
      <c r="AR84" s="19">
        <v>0</v>
      </c>
      <c r="AS84" s="19">
        <v>0</v>
      </c>
      <c r="AT84" s="19">
        <v>0</v>
      </c>
      <c r="AU84" s="19">
        <v>0</v>
      </c>
      <c r="AV84" s="20">
        <v>374</v>
      </c>
      <c r="AW84" s="21">
        <v>0.95165394402035619</v>
      </c>
      <c r="AX84" s="42">
        <f t="shared" ref="AX84:AX96" si="7">RANK(AW84,ss,0)</f>
        <v>7</v>
      </c>
    </row>
    <row r="85" spans="1:50" x14ac:dyDescent="0.25">
      <c r="A85" s="16"/>
      <c r="B85" s="17" t="s">
        <v>89</v>
      </c>
      <c r="C85" s="18">
        <v>108</v>
      </c>
      <c r="D85" s="18">
        <v>107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2</v>
      </c>
      <c r="R85" s="19">
        <v>1</v>
      </c>
      <c r="S85" s="19">
        <v>3</v>
      </c>
      <c r="T85" s="19">
        <v>0</v>
      </c>
      <c r="U85" s="19">
        <v>3</v>
      </c>
      <c r="V85" s="19">
        <v>0</v>
      </c>
      <c r="W85" s="19">
        <v>1</v>
      </c>
      <c r="X85" s="19">
        <v>0</v>
      </c>
      <c r="Y85" s="20">
        <v>10</v>
      </c>
      <c r="Z85" s="21">
        <v>9.3457943925233641E-2</v>
      </c>
      <c r="AA85" s="19">
        <v>3</v>
      </c>
      <c r="AB85" s="19">
        <v>5</v>
      </c>
      <c r="AC85" s="19">
        <v>1</v>
      </c>
      <c r="AD85" s="19">
        <v>6</v>
      </c>
      <c r="AE85" s="19">
        <v>6</v>
      </c>
      <c r="AF85" s="19">
        <v>5</v>
      </c>
      <c r="AG85" s="19">
        <v>9</v>
      </c>
      <c r="AH85" s="19">
        <v>10</v>
      </c>
      <c r="AI85" s="19">
        <v>14</v>
      </c>
      <c r="AJ85" s="19">
        <v>5</v>
      </c>
      <c r="AK85" s="19">
        <v>7</v>
      </c>
      <c r="AL85" s="19">
        <v>8</v>
      </c>
      <c r="AM85" s="19">
        <v>10</v>
      </c>
      <c r="AN85" s="19">
        <v>2</v>
      </c>
      <c r="AO85" s="19">
        <v>4</v>
      </c>
      <c r="AP85" s="19">
        <v>1</v>
      </c>
      <c r="AQ85" s="19">
        <v>0</v>
      </c>
      <c r="AR85" s="19">
        <v>1</v>
      </c>
      <c r="AS85" s="19">
        <v>0</v>
      </c>
      <c r="AT85" s="19">
        <v>0</v>
      </c>
      <c r="AU85" s="19">
        <v>0</v>
      </c>
      <c r="AV85" s="20">
        <v>97</v>
      </c>
      <c r="AW85" s="21">
        <v>0.90654205607476634</v>
      </c>
      <c r="AX85" s="42">
        <f t="shared" si="7"/>
        <v>13</v>
      </c>
    </row>
    <row r="86" spans="1:50" x14ac:dyDescent="0.25">
      <c r="A86" s="16"/>
      <c r="B86" s="17" t="s">
        <v>90</v>
      </c>
      <c r="C86" s="18">
        <v>317</v>
      </c>
      <c r="D86" s="18">
        <v>316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1</v>
      </c>
      <c r="L86" s="19">
        <v>1</v>
      </c>
      <c r="M86" s="19">
        <v>2</v>
      </c>
      <c r="N86" s="19">
        <v>5</v>
      </c>
      <c r="O86" s="19">
        <v>2</v>
      </c>
      <c r="P86" s="19">
        <v>3</v>
      </c>
      <c r="Q86" s="19">
        <v>9</v>
      </c>
      <c r="R86" s="19">
        <v>9</v>
      </c>
      <c r="S86" s="19">
        <v>5</v>
      </c>
      <c r="T86" s="19">
        <v>14</v>
      </c>
      <c r="U86" s="19">
        <v>9</v>
      </c>
      <c r="V86" s="19">
        <v>10</v>
      </c>
      <c r="W86" s="19">
        <v>14</v>
      </c>
      <c r="X86" s="19">
        <v>16</v>
      </c>
      <c r="Y86" s="20">
        <v>100</v>
      </c>
      <c r="Z86" s="21">
        <v>0.31645569620253167</v>
      </c>
      <c r="AA86" s="19">
        <v>19</v>
      </c>
      <c r="AB86" s="19">
        <v>13</v>
      </c>
      <c r="AC86" s="19">
        <v>18</v>
      </c>
      <c r="AD86" s="19">
        <v>20</v>
      </c>
      <c r="AE86" s="19">
        <v>19</v>
      </c>
      <c r="AF86" s="19">
        <v>17</v>
      </c>
      <c r="AG86" s="19">
        <v>20</v>
      </c>
      <c r="AH86" s="19">
        <v>10</v>
      </c>
      <c r="AI86" s="19">
        <v>19</v>
      </c>
      <c r="AJ86" s="19">
        <v>12</v>
      </c>
      <c r="AK86" s="19">
        <v>13</v>
      </c>
      <c r="AL86" s="19">
        <v>9</v>
      </c>
      <c r="AM86" s="19">
        <v>12</v>
      </c>
      <c r="AN86" s="19">
        <v>8</v>
      </c>
      <c r="AO86" s="19">
        <v>5</v>
      </c>
      <c r="AP86" s="19">
        <v>1</v>
      </c>
      <c r="AQ86" s="19">
        <v>1</v>
      </c>
      <c r="AR86" s="19">
        <v>0</v>
      </c>
      <c r="AS86" s="19">
        <v>0</v>
      </c>
      <c r="AT86" s="19">
        <v>0</v>
      </c>
      <c r="AU86" s="19">
        <v>0</v>
      </c>
      <c r="AV86" s="20">
        <v>216</v>
      </c>
      <c r="AW86" s="21">
        <v>0.68354430379746833</v>
      </c>
      <c r="AX86" s="42">
        <f t="shared" si="7"/>
        <v>69</v>
      </c>
    </row>
    <row r="87" spans="1:50" x14ac:dyDescent="0.25">
      <c r="A87" s="16"/>
      <c r="B87" s="17" t="s">
        <v>91</v>
      </c>
      <c r="C87" s="18">
        <v>78</v>
      </c>
      <c r="D87" s="18">
        <v>78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1</v>
      </c>
      <c r="O87" s="19">
        <v>0</v>
      </c>
      <c r="P87" s="19">
        <v>0</v>
      </c>
      <c r="Q87" s="19">
        <v>3</v>
      </c>
      <c r="R87" s="19">
        <v>1</v>
      </c>
      <c r="S87" s="19">
        <v>3</v>
      </c>
      <c r="T87" s="19">
        <v>2</v>
      </c>
      <c r="U87" s="19">
        <v>5</v>
      </c>
      <c r="V87" s="19">
        <v>9</v>
      </c>
      <c r="W87" s="19">
        <v>4</v>
      </c>
      <c r="X87" s="19">
        <v>9</v>
      </c>
      <c r="Y87" s="20">
        <v>37</v>
      </c>
      <c r="Z87" s="21">
        <v>0.47435897435897434</v>
      </c>
      <c r="AA87" s="19">
        <v>9</v>
      </c>
      <c r="AB87" s="19">
        <v>1</v>
      </c>
      <c r="AC87" s="19">
        <v>6</v>
      </c>
      <c r="AD87" s="19">
        <v>6</v>
      </c>
      <c r="AE87" s="19">
        <v>7</v>
      </c>
      <c r="AF87" s="19">
        <v>5</v>
      </c>
      <c r="AG87" s="19">
        <v>1</v>
      </c>
      <c r="AH87" s="19">
        <v>0</v>
      </c>
      <c r="AI87" s="19">
        <v>3</v>
      </c>
      <c r="AJ87" s="19">
        <v>2</v>
      </c>
      <c r="AK87" s="19">
        <v>0</v>
      </c>
      <c r="AL87" s="19">
        <v>0</v>
      </c>
      <c r="AM87" s="19">
        <v>1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20">
        <v>41</v>
      </c>
      <c r="AW87" s="21">
        <v>0.52564102564102566</v>
      </c>
      <c r="AX87" s="42">
        <f t="shared" si="7"/>
        <v>81</v>
      </c>
    </row>
    <row r="88" spans="1:50" x14ac:dyDescent="0.25">
      <c r="A88" s="16"/>
      <c r="B88" s="17" t="s">
        <v>92</v>
      </c>
      <c r="C88" s="18">
        <v>124</v>
      </c>
      <c r="D88" s="18">
        <v>124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1</v>
      </c>
      <c r="P88" s="19">
        <v>0</v>
      </c>
      <c r="Q88" s="19">
        <v>2</v>
      </c>
      <c r="R88" s="19">
        <v>3</v>
      </c>
      <c r="S88" s="19">
        <v>0</v>
      </c>
      <c r="T88" s="19">
        <v>2</v>
      </c>
      <c r="U88" s="19">
        <v>2</v>
      </c>
      <c r="V88" s="19">
        <v>5</v>
      </c>
      <c r="W88" s="19">
        <v>8</v>
      </c>
      <c r="X88" s="19">
        <v>7</v>
      </c>
      <c r="Y88" s="20">
        <v>30</v>
      </c>
      <c r="Z88" s="21">
        <v>0.24193548387096775</v>
      </c>
      <c r="AA88" s="19">
        <v>11</v>
      </c>
      <c r="AB88" s="19">
        <v>6</v>
      </c>
      <c r="AC88" s="19">
        <v>7</v>
      </c>
      <c r="AD88" s="19">
        <v>8</v>
      </c>
      <c r="AE88" s="19">
        <v>9</v>
      </c>
      <c r="AF88" s="19">
        <v>9</v>
      </c>
      <c r="AG88" s="19">
        <v>12</v>
      </c>
      <c r="AH88" s="19">
        <v>7</v>
      </c>
      <c r="AI88" s="19">
        <v>6</v>
      </c>
      <c r="AJ88" s="19">
        <v>5</v>
      </c>
      <c r="AK88" s="19">
        <v>6</v>
      </c>
      <c r="AL88" s="19">
        <v>1</v>
      </c>
      <c r="AM88" s="19">
        <v>3</v>
      </c>
      <c r="AN88" s="19">
        <v>2</v>
      </c>
      <c r="AO88" s="19">
        <v>2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20">
        <v>94</v>
      </c>
      <c r="AW88" s="21">
        <v>0.75806451612903225</v>
      </c>
      <c r="AX88" s="42">
        <f t="shared" si="7"/>
        <v>53</v>
      </c>
    </row>
    <row r="89" spans="1:50" x14ac:dyDescent="0.25">
      <c r="A89" s="16"/>
      <c r="B89" s="17" t="s">
        <v>93</v>
      </c>
      <c r="C89" s="18">
        <v>229</v>
      </c>
      <c r="D89" s="18">
        <v>229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1</v>
      </c>
      <c r="O89" s="19">
        <v>0</v>
      </c>
      <c r="P89" s="19">
        <v>1</v>
      </c>
      <c r="Q89" s="19">
        <v>2</v>
      </c>
      <c r="R89" s="19">
        <v>5</v>
      </c>
      <c r="S89" s="19">
        <v>4</v>
      </c>
      <c r="T89" s="19">
        <v>3</v>
      </c>
      <c r="U89" s="19">
        <v>6</v>
      </c>
      <c r="V89" s="19">
        <v>12</v>
      </c>
      <c r="W89" s="19">
        <v>4</v>
      </c>
      <c r="X89" s="19">
        <v>14</v>
      </c>
      <c r="Y89" s="20">
        <v>52</v>
      </c>
      <c r="Z89" s="21">
        <v>0.22707423580786026</v>
      </c>
      <c r="AA89" s="19">
        <v>12</v>
      </c>
      <c r="AB89" s="19">
        <v>15</v>
      </c>
      <c r="AC89" s="19">
        <v>18</v>
      </c>
      <c r="AD89" s="19">
        <v>16</v>
      </c>
      <c r="AE89" s="19">
        <v>17</v>
      </c>
      <c r="AF89" s="19">
        <v>9</v>
      </c>
      <c r="AG89" s="19">
        <v>21</v>
      </c>
      <c r="AH89" s="19">
        <v>11</v>
      </c>
      <c r="AI89" s="19">
        <v>14</v>
      </c>
      <c r="AJ89" s="19">
        <v>9</v>
      </c>
      <c r="AK89" s="19">
        <v>12</v>
      </c>
      <c r="AL89" s="19">
        <v>3</v>
      </c>
      <c r="AM89" s="19">
        <v>9</v>
      </c>
      <c r="AN89" s="19">
        <v>5</v>
      </c>
      <c r="AO89" s="19">
        <v>5</v>
      </c>
      <c r="AP89" s="19">
        <v>1</v>
      </c>
      <c r="AQ89" s="19">
        <v>0</v>
      </c>
      <c r="AR89" s="19">
        <v>0</v>
      </c>
      <c r="AS89" s="19">
        <v>0</v>
      </c>
      <c r="AT89" s="19">
        <v>0</v>
      </c>
      <c r="AU89" s="19">
        <v>0</v>
      </c>
      <c r="AV89" s="20">
        <v>177</v>
      </c>
      <c r="AW89" s="21">
        <v>0.77292576419213976</v>
      </c>
      <c r="AX89" s="42">
        <f t="shared" si="7"/>
        <v>50</v>
      </c>
    </row>
    <row r="90" spans="1:50" x14ac:dyDescent="0.25">
      <c r="A90" s="16"/>
      <c r="B90" s="17" t="s">
        <v>94</v>
      </c>
      <c r="C90" s="18">
        <v>275</v>
      </c>
      <c r="D90" s="18">
        <v>272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2</v>
      </c>
      <c r="N90" s="19">
        <v>0</v>
      </c>
      <c r="O90" s="19">
        <v>1</v>
      </c>
      <c r="P90" s="19">
        <v>4</v>
      </c>
      <c r="Q90" s="19">
        <v>5</v>
      </c>
      <c r="R90" s="19">
        <v>4</v>
      </c>
      <c r="S90" s="19">
        <v>4</v>
      </c>
      <c r="T90" s="19">
        <v>4</v>
      </c>
      <c r="U90" s="19">
        <v>12</v>
      </c>
      <c r="V90" s="19">
        <v>11</v>
      </c>
      <c r="W90" s="19">
        <v>17</v>
      </c>
      <c r="X90" s="19">
        <v>15</v>
      </c>
      <c r="Y90" s="20">
        <v>79</v>
      </c>
      <c r="Z90" s="21">
        <v>0.29044117647058826</v>
      </c>
      <c r="AA90" s="19">
        <v>9</v>
      </c>
      <c r="AB90" s="19">
        <v>22</v>
      </c>
      <c r="AC90" s="19">
        <v>13</v>
      </c>
      <c r="AD90" s="19">
        <v>22</v>
      </c>
      <c r="AE90" s="19">
        <v>18</v>
      </c>
      <c r="AF90" s="19">
        <v>13</v>
      </c>
      <c r="AG90" s="19">
        <v>20</v>
      </c>
      <c r="AH90" s="19">
        <v>18</v>
      </c>
      <c r="AI90" s="19">
        <v>15</v>
      </c>
      <c r="AJ90" s="19">
        <v>13</v>
      </c>
      <c r="AK90" s="19">
        <v>12</v>
      </c>
      <c r="AL90" s="19">
        <v>6</v>
      </c>
      <c r="AM90" s="19">
        <v>7</v>
      </c>
      <c r="AN90" s="19">
        <v>3</v>
      </c>
      <c r="AO90" s="19">
        <v>1</v>
      </c>
      <c r="AP90" s="19">
        <v>0</v>
      </c>
      <c r="AQ90" s="19">
        <v>1</v>
      </c>
      <c r="AR90" s="19">
        <v>0</v>
      </c>
      <c r="AS90" s="19">
        <v>0</v>
      </c>
      <c r="AT90" s="19">
        <v>0</v>
      </c>
      <c r="AU90" s="19">
        <v>0</v>
      </c>
      <c r="AV90" s="20">
        <v>193</v>
      </c>
      <c r="AW90" s="21">
        <v>0.7095588235294118</v>
      </c>
      <c r="AX90" s="42">
        <f t="shared" si="7"/>
        <v>64</v>
      </c>
    </row>
    <row r="91" spans="1:50" x14ac:dyDescent="0.25">
      <c r="A91" s="16"/>
      <c r="B91" s="17" t="s">
        <v>95</v>
      </c>
      <c r="C91" s="18">
        <v>175</v>
      </c>
      <c r="D91" s="18">
        <v>175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1</v>
      </c>
      <c r="Q91" s="19">
        <v>0</v>
      </c>
      <c r="R91" s="19">
        <v>1</v>
      </c>
      <c r="S91" s="19">
        <v>0</v>
      </c>
      <c r="T91" s="19">
        <v>2</v>
      </c>
      <c r="U91" s="19">
        <v>2</v>
      </c>
      <c r="V91" s="19">
        <v>8</v>
      </c>
      <c r="W91" s="19">
        <v>4</v>
      </c>
      <c r="X91" s="19">
        <v>6</v>
      </c>
      <c r="Y91" s="20">
        <v>24</v>
      </c>
      <c r="Z91" s="21">
        <v>0.13714285714285715</v>
      </c>
      <c r="AA91" s="19">
        <v>11</v>
      </c>
      <c r="AB91" s="19">
        <v>6</v>
      </c>
      <c r="AC91" s="19">
        <v>11</v>
      </c>
      <c r="AD91" s="19">
        <v>8</v>
      </c>
      <c r="AE91" s="19">
        <v>13</v>
      </c>
      <c r="AF91" s="19">
        <v>13</v>
      </c>
      <c r="AG91" s="19">
        <v>17</v>
      </c>
      <c r="AH91" s="19">
        <v>11</v>
      </c>
      <c r="AI91" s="19">
        <v>12</v>
      </c>
      <c r="AJ91" s="19">
        <v>11</v>
      </c>
      <c r="AK91" s="19">
        <v>8</v>
      </c>
      <c r="AL91" s="19">
        <v>6</v>
      </c>
      <c r="AM91" s="19">
        <v>11</v>
      </c>
      <c r="AN91" s="19">
        <v>9</v>
      </c>
      <c r="AO91" s="19">
        <v>2</v>
      </c>
      <c r="AP91" s="19">
        <v>1</v>
      </c>
      <c r="AQ91" s="19">
        <v>1</v>
      </c>
      <c r="AR91" s="19">
        <v>0</v>
      </c>
      <c r="AS91" s="19">
        <v>0</v>
      </c>
      <c r="AT91" s="19">
        <v>0</v>
      </c>
      <c r="AU91" s="19">
        <v>0</v>
      </c>
      <c r="AV91" s="20">
        <v>151</v>
      </c>
      <c r="AW91" s="21">
        <v>0.86285714285714288</v>
      </c>
      <c r="AX91" s="42">
        <f t="shared" si="7"/>
        <v>20</v>
      </c>
    </row>
    <row r="92" spans="1:50" x14ac:dyDescent="0.25">
      <c r="A92" s="16"/>
      <c r="B92" s="17" t="s">
        <v>96</v>
      </c>
      <c r="C92" s="18">
        <v>46</v>
      </c>
      <c r="D92" s="18">
        <v>46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2</v>
      </c>
      <c r="Y92" s="20">
        <v>2</v>
      </c>
      <c r="Z92" s="21">
        <v>4.3478260869565216E-2</v>
      </c>
      <c r="AA92" s="19">
        <v>1</v>
      </c>
      <c r="AB92" s="19">
        <v>2</v>
      </c>
      <c r="AC92" s="19">
        <v>1</v>
      </c>
      <c r="AD92" s="19">
        <v>4</v>
      </c>
      <c r="AE92" s="19">
        <v>2</v>
      </c>
      <c r="AF92" s="19">
        <v>6</v>
      </c>
      <c r="AG92" s="19">
        <v>5</v>
      </c>
      <c r="AH92" s="19">
        <v>1</v>
      </c>
      <c r="AI92" s="19">
        <v>3</v>
      </c>
      <c r="AJ92" s="19">
        <v>5</v>
      </c>
      <c r="AK92" s="19">
        <v>7</v>
      </c>
      <c r="AL92" s="19">
        <v>2</v>
      </c>
      <c r="AM92" s="19">
        <v>2</v>
      </c>
      <c r="AN92" s="19">
        <v>3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20">
        <v>44</v>
      </c>
      <c r="AW92" s="27">
        <v>0.95652173913043481</v>
      </c>
      <c r="AX92" s="42">
        <f t="shared" si="7"/>
        <v>6</v>
      </c>
    </row>
    <row r="93" spans="1:50" x14ac:dyDescent="0.25">
      <c r="A93" s="16"/>
      <c r="B93" s="17" t="s">
        <v>97</v>
      </c>
      <c r="C93" s="18">
        <v>173</v>
      </c>
      <c r="D93" s="18">
        <v>173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5</v>
      </c>
      <c r="Q93" s="19">
        <v>2</v>
      </c>
      <c r="R93" s="19">
        <v>4</v>
      </c>
      <c r="S93" s="19">
        <v>4</v>
      </c>
      <c r="T93" s="19">
        <v>5</v>
      </c>
      <c r="U93" s="19">
        <v>3</v>
      </c>
      <c r="V93" s="19">
        <v>3</v>
      </c>
      <c r="W93" s="19">
        <v>8</v>
      </c>
      <c r="X93" s="19">
        <v>11</v>
      </c>
      <c r="Y93" s="20">
        <v>45</v>
      </c>
      <c r="Z93" s="21">
        <v>0.26011560693641617</v>
      </c>
      <c r="AA93" s="19">
        <v>11</v>
      </c>
      <c r="AB93" s="19">
        <v>10</v>
      </c>
      <c r="AC93" s="19">
        <v>9</v>
      </c>
      <c r="AD93" s="19">
        <v>19</v>
      </c>
      <c r="AE93" s="19">
        <v>10</v>
      </c>
      <c r="AF93" s="19">
        <v>15</v>
      </c>
      <c r="AG93" s="19">
        <v>9</v>
      </c>
      <c r="AH93" s="19">
        <v>9</v>
      </c>
      <c r="AI93" s="19">
        <v>7</v>
      </c>
      <c r="AJ93" s="19">
        <v>2</v>
      </c>
      <c r="AK93" s="19">
        <v>10</v>
      </c>
      <c r="AL93" s="19">
        <v>4</v>
      </c>
      <c r="AM93" s="19">
        <v>8</v>
      </c>
      <c r="AN93" s="19">
        <v>2</v>
      </c>
      <c r="AO93" s="19">
        <v>2</v>
      </c>
      <c r="AP93" s="19">
        <v>1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20">
        <v>128</v>
      </c>
      <c r="AW93" s="21">
        <v>0.73988439306358378</v>
      </c>
      <c r="AX93" s="42">
        <f t="shared" si="7"/>
        <v>58</v>
      </c>
    </row>
    <row r="94" spans="1:50" x14ac:dyDescent="0.25">
      <c r="A94" s="16"/>
      <c r="B94" s="17" t="s">
        <v>98</v>
      </c>
      <c r="C94" s="18">
        <v>79</v>
      </c>
      <c r="D94" s="18">
        <v>79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20">
        <v>0</v>
      </c>
      <c r="Z94" s="21">
        <v>0</v>
      </c>
      <c r="AA94" s="19">
        <v>0</v>
      </c>
      <c r="AB94" s="19">
        <v>0</v>
      </c>
      <c r="AC94" s="19">
        <v>0</v>
      </c>
      <c r="AD94" s="19">
        <v>2</v>
      </c>
      <c r="AE94" s="19">
        <v>2</v>
      </c>
      <c r="AF94" s="19">
        <v>3</v>
      </c>
      <c r="AG94" s="19">
        <v>6</v>
      </c>
      <c r="AH94" s="19">
        <v>6</v>
      </c>
      <c r="AI94" s="19">
        <v>8</v>
      </c>
      <c r="AJ94" s="19">
        <v>10</v>
      </c>
      <c r="AK94" s="19">
        <v>6</v>
      </c>
      <c r="AL94" s="19">
        <v>9</v>
      </c>
      <c r="AM94" s="19">
        <v>13</v>
      </c>
      <c r="AN94" s="19">
        <v>7</v>
      </c>
      <c r="AO94" s="19">
        <v>4</v>
      </c>
      <c r="AP94" s="19">
        <v>3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20">
        <v>79</v>
      </c>
      <c r="AW94" s="21">
        <v>1</v>
      </c>
      <c r="AX94" s="42">
        <f t="shared" si="7"/>
        <v>1</v>
      </c>
    </row>
    <row r="95" spans="1:50" x14ac:dyDescent="0.25">
      <c r="A95" s="16"/>
      <c r="B95" s="17" t="s">
        <v>99</v>
      </c>
      <c r="C95" s="18">
        <v>401</v>
      </c>
      <c r="D95" s="18">
        <v>399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1</v>
      </c>
      <c r="K95" s="19">
        <v>0</v>
      </c>
      <c r="L95" s="19">
        <v>1</v>
      </c>
      <c r="M95" s="19">
        <v>1</v>
      </c>
      <c r="N95" s="19">
        <v>1</v>
      </c>
      <c r="O95" s="19">
        <v>3</v>
      </c>
      <c r="P95" s="19">
        <v>3</v>
      </c>
      <c r="Q95" s="19">
        <v>4</v>
      </c>
      <c r="R95" s="19">
        <v>7</v>
      </c>
      <c r="S95" s="19">
        <v>10</v>
      </c>
      <c r="T95" s="19">
        <v>8</v>
      </c>
      <c r="U95" s="19">
        <v>5</v>
      </c>
      <c r="V95" s="19">
        <v>13</v>
      </c>
      <c r="W95" s="19">
        <v>15</v>
      </c>
      <c r="X95" s="19">
        <v>17</v>
      </c>
      <c r="Y95" s="20">
        <v>89</v>
      </c>
      <c r="Z95" s="21">
        <v>0.22305764411027568</v>
      </c>
      <c r="AA95" s="19">
        <v>17</v>
      </c>
      <c r="AB95" s="19">
        <v>22</v>
      </c>
      <c r="AC95" s="19">
        <v>36</v>
      </c>
      <c r="AD95" s="19">
        <v>22</v>
      </c>
      <c r="AE95" s="19">
        <v>36</v>
      </c>
      <c r="AF95" s="19">
        <v>21</v>
      </c>
      <c r="AG95" s="19">
        <v>29</v>
      </c>
      <c r="AH95" s="19">
        <v>20</v>
      </c>
      <c r="AI95" s="19">
        <v>24</v>
      </c>
      <c r="AJ95" s="19">
        <v>20</v>
      </c>
      <c r="AK95" s="19">
        <v>19</v>
      </c>
      <c r="AL95" s="19">
        <v>10</v>
      </c>
      <c r="AM95" s="19">
        <v>14</v>
      </c>
      <c r="AN95" s="19">
        <v>9</v>
      </c>
      <c r="AO95" s="19">
        <v>9</v>
      </c>
      <c r="AP95" s="19">
        <v>2</v>
      </c>
      <c r="AQ95" s="19">
        <v>0</v>
      </c>
      <c r="AR95" s="19">
        <v>0</v>
      </c>
      <c r="AS95" s="19">
        <v>0</v>
      </c>
      <c r="AT95" s="19">
        <v>0</v>
      </c>
      <c r="AU95" s="19">
        <v>0</v>
      </c>
      <c r="AV95" s="20">
        <v>310</v>
      </c>
      <c r="AW95" s="21">
        <v>0.77694235588972427</v>
      </c>
      <c r="AX95" s="42">
        <f t="shared" si="7"/>
        <v>49</v>
      </c>
    </row>
    <row r="96" spans="1:50" x14ac:dyDescent="0.25">
      <c r="A96" s="16"/>
      <c r="B96" s="17" t="s">
        <v>100</v>
      </c>
      <c r="C96" s="18">
        <v>11</v>
      </c>
      <c r="D96" s="18">
        <v>10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1</v>
      </c>
      <c r="Q96" s="19">
        <v>0</v>
      </c>
      <c r="R96" s="19">
        <v>0</v>
      </c>
      <c r="S96" s="19">
        <v>0</v>
      </c>
      <c r="T96" s="19">
        <v>0</v>
      </c>
      <c r="U96" s="19">
        <v>2</v>
      </c>
      <c r="V96" s="19">
        <v>1</v>
      </c>
      <c r="W96" s="19">
        <v>0</v>
      </c>
      <c r="X96" s="19">
        <v>0</v>
      </c>
      <c r="Y96" s="20">
        <v>4</v>
      </c>
      <c r="Z96" s="21">
        <v>0.4</v>
      </c>
      <c r="AA96" s="19">
        <v>0</v>
      </c>
      <c r="AB96" s="19">
        <v>1</v>
      </c>
      <c r="AC96" s="19">
        <v>1</v>
      </c>
      <c r="AD96" s="19">
        <v>0</v>
      </c>
      <c r="AE96" s="19">
        <v>0</v>
      </c>
      <c r="AF96" s="19">
        <v>2</v>
      </c>
      <c r="AG96" s="19">
        <v>1</v>
      </c>
      <c r="AH96" s="19">
        <v>0</v>
      </c>
      <c r="AI96" s="19">
        <v>1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20">
        <v>6</v>
      </c>
      <c r="AW96" s="21">
        <v>0.6</v>
      </c>
      <c r="AX96" s="42">
        <f t="shared" si="7"/>
        <v>79</v>
      </c>
    </row>
    <row r="97" spans="1:50" s="15" customFormat="1" x14ac:dyDescent="0.25">
      <c r="A97" s="23">
        <v>9</v>
      </c>
      <c r="B97" s="11" t="s">
        <v>101</v>
      </c>
      <c r="C97" s="13">
        <v>549</v>
      </c>
      <c r="D97" s="13">
        <v>546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1</v>
      </c>
      <c r="L97" s="13">
        <v>0</v>
      </c>
      <c r="M97" s="13">
        <v>3</v>
      </c>
      <c r="N97" s="13">
        <v>0</v>
      </c>
      <c r="O97" s="13">
        <v>4</v>
      </c>
      <c r="P97" s="13">
        <v>3</v>
      </c>
      <c r="Q97" s="13">
        <v>14</v>
      </c>
      <c r="R97" s="13">
        <v>12</v>
      </c>
      <c r="S97" s="13">
        <v>13</v>
      </c>
      <c r="T97" s="13">
        <v>16</v>
      </c>
      <c r="U97" s="13">
        <v>19</v>
      </c>
      <c r="V97" s="13">
        <v>22</v>
      </c>
      <c r="W97" s="13">
        <v>35</v>
      </c>
      <c r="X97" s="13">
        <v>31</v>
      </c>
      <c r="Y97" s="13">
        <v>173</v>
      </c>
      <c r="Z97" s="24">
        <v>0.31684981684981683</v>
      </c>
      <c r="AA97" s="13">
        <v>45</v>
      </c>
      <c r="AB97" s="13">
        <v>32</v>
      </c>
      <c r="AC97" s="13">
        <v>42</v>
      </c>
      <c r="AD97" s="13">
        <v>42</v>
      </c>
      <c r="AE97" s="13">
        <v>41</v>
      </c>
      <c r="AF97" s="13">
        <v>45</v>
      </c>
      <c r="AG97" s="13">
        <v>25</v>
      </c>
      <c r="AH97" s="13">
        <v>28</v>
      </c>
      <c r="AI97" s="13">
        <v>26</v>
      </c>
      <c r="AJ97" s="13">
        <v>18</v>
      </c>
      <c r="AK97" s="13">
        <v>5</v>
      </c>
      <c r="AL97" s="13">
        <v>7</v>
      </c>
      <c r="AM97" s="13">
        <v>6</v>
      </c>
      <c r="AN97" s="13">
        <v>6</v>
      </c>
      <c r="AO97" s="13">
        <v>4</v>
      </c>
      <c r="AP97" s="13">
        <v>0</v>
      </c>
      <c r="AQ97" s="13">
        <v>1</v>
      </c>
      <c r="AR97" s="13">
        <v>0</v>
      </c>
      <c r="AS97" s="13">
        <v>0</v>
      </c>
      <c r="AT97" s="13">
        <v>0</v>
      </c>
      <c r="AU97" s="13">
        <v>0</v>
      </c>
      <c r="AV97" s="13">
        <v>373</v>
      </c>
      <c r="AW97" s="24">
        <v>0.68315018315018317</v>
      </c>
      <c r="AX97" s="43"/>
    </row>
    <row r="98" spans="1:50" x14ac:dyDescent="0.25">
      <c r="A98" s="16"/>
      <c r="B98" s="17" t="s">
        <v>102</v>
      </c>
      <c r="C98" s="18">
        <v>80</v>
      </c>
      <c r="D98" s="18">
        <v>78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2</v>
      </c>
      <c r="N98" s="19">
        <v>0</v>
      </c>
      <c r="O98" s="19">
        <v>0</v>
      </c>
      <c r="P98" s="19">
        <v>0</v>
      </c>
      <c r="Q98" s="19">
        <v>4</v>
      </c>
      <c r="R98" s="19">
        <v>1</v>
      </c>
      <c r="S98" s="19">
        <v>3</v>
      </c>
      <c r="T98" s="19">
        <v>2</v>
      </c>
      <c r="U98" s="19">
        <v>3</v>
      </c>
      <c r="V98" s="19">
        <v>2</v>
      </c>
      <c r="W98" s="19">
        <v>3</v>
      </c>
      <c r="X98" s="19">
        <v>3</v>
      </c>
      <c r="Y98" s="20">
        <v>23</v>
      </c>
      <c r="Z98" s="21">
        <v>0.29487179487179488</v>
      </c>
      <c r="AA98" s="19">
        <v>11</v>
      </c>
      <c r="AB98" s="19">
        <v>7</v>
      </c>
      <c r="AC98" s="19">
        <v>2</v>
      </c>
      <c r="AD98" s="19">
        <v>6</v>
      </c>
      <c r="AE98" s="19">
        <v>7</v>
      </c>
      <c r="AF98" s="19">
        <v>7</v>
      </c>
      <c r="AG98" s="19">
        <v>6</v>
      </c>
      <c r="AH98" s="19">
        <v>2</v>
      </c>
      <c r="AI98" s="19">
        <v>2</v>
      </c>
      <c r="AJ98" s="19">
        <v>2</v>
      </c>
      <c r="AK98" s="19">
        <v>1</v>
      </c>
      <c r="AL98" s="19">
        <v>0</v>
      </c>
      <c r="AM98" s="19">
        <v>1</v>
      </c>
      <c r="AN98" s="19">
        <v>0</v>
      </c>
      <c r="AO98" s="19">
        <v>1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20">
        <v>55</v>
      </c>
      <c r="AW98" s="21">
        <v>0.70512820512820518</v>
      </c>
      <c r="AX98" s="42">
        <f>RANK(AW98,ss,0)</f>
        <v>67</v>
      </c>
    </row>
    <row r="99" spans="1:50" x14ac:dyDescent="0.25">
      <c r="A99" s="16"/>
      <c r="B99" s="17" t="s">
        <v>103</v>
      </c>
      <c r="C99" s="18">
        <v>36</v>
      </c>
      <c r="D99" s="18">
        <v>36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1</v>
      </c>
      <c r="P99" s="19">
        <v>0</v>
      </c>
      <c r="Q99" s="19">
        <v>1</v>
      </c>
      <c r="R99" s="19">
        <v>0</v>
      </c>
      <c r="S99" s="19">
        <v>0</v>
      </c>
      <c r="T99" s="19">
        <v>0</v>
      </c>
      <c r="U99" s="19">
        <v>0</v>
      </c>
      <c r="V99" s="19">
        <v>1</v>
      </c>
      <c r="W99" s="19">
        <v>2</v>
      </c>
      <c r="X99" s="19">
        <v>3</v>
      </c>
      <c r="Y99" s="20">
        <v>8</v>
      </c>
      <c r="Z99" s="21">
        <v>0.22222222222222221</v>
      </c>
      <c r="AA99" s="19">
        <v>3</v>
      </c>
      <c r="AB99" s="19">
        <v>3</v>
      </c>
      <c r="AC99" s="19">
        <v>4</v>
      </c>
      <c r="AD99" s="19">
        <v>5</v>
      </c>
      <c r="AE99" s="19">
        <v>3</v>
      </c>
      <c r="AF99" s="19">
        <v>1</v>
      </c>
      <c r="AG99" s="19">
        <v>2</v>
      </c>
      <c r="AH99" s="19">
        <v>1</v>
      </c>
      <c r="AI99" s="19">
        <v>4</v>
      </c>
      <c r="AJ99" s="19">
        <v>1</v>
      </c>
      <c r="AK99" s="19">
        <v>0</v>
      </c>
      <c r="AL99" s="19">
        <v>1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20">
        <v>28</v>
      </c>
      <c r="AW99" s="21">
        <v>0.77777777777777779</v>
      </c>
      <c r="AX99" s="42">
        <f>RANK(AW99,ss,0)</f>
        <v>48</v>
      </c>
    </row>
    <row r="100" spans="1:50" x14ac:dyDescent="0.25">
      <c r="A100" s="16"/>
      <c r="B100" s="17" t="s">
        <v>104</v>
      </c>
      <c r="C100" s="18">
        <v>191</v>
      </c>
      <c r="D100" s="18">
        <v>190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1</v>
      </c>
      <c r="P100" s="19">
        <v>1</v>
      </c>
      <c r="Q100" s="19">
        <v>7</v>
      </c>
      <c r="R100" s="19">
        <v>5</v>
      </c>
      <c r="S100" s="19">
        <v>5</v>
      </c>
      <c r="T100" s="19">
        <v>6</v>
      </c>
      <c r="U100" s="19">
        <v>6</v>
      </c>
      <c r="V100" s="19">
        <v>7</v>
      </c>
      <c r="W100" s="19">
        <v>16</v>
      </c>
      <c r="X100" s="19">
        <v>14</v>
      </c>
      <c r="Y100" s="20">
        <v>68</v>
      </c>
      <c r="Z100" s="21">
        <v>0.35789473684210527</v>
      </c>
      <c r="AA100" s="19">
        <v>18</v>
      </c>
      <c r="AB100" s="19">
        <v>9</v>
      </c>
      <c r="AC100" s="19">
        <v>15</v>
      </c>
      <c r="AD100" s="19">
        <v>17</v>
      </c>
      <c r="AE100" s="19">
        <v>11</v>
      </c>
      <c r="AF100" s="19">
        <v>13</v>
      </c>
      <c r="AG100" s="19">
        <v>8</v>
      </c>
      <c r="AH100" s="19">
        <v>7</v>
      </c>
      <c r="AI100" s="19">
        <v>5</v>
      </c>
      <c r="AJ100" s="19">
        <v>13</v>
      </c>
      <c r="AK100" s="19">
        <v>0</v>
      </c>
      <c r="AL100" s="19">
        <v>1</v>
      </c>
      <c r="AM100" s="19">
        <v>3</v>
      </c>
      <c r="AN100" s="19">
        <v>1</v>
      </c>
      <c r="AO100" s="19">
        <v>0</v>
      </c>
      <c r="AP100" s="19">
        <v>0</v>
      </c>
      <c r="AQ100" s="19">
        <v>1</v>
      </c>
      <c r="AR100" s="19">
        <v>0</v>
      </c>
      <c r="AS100" s="19">
        <v>0</v>
      </c>
      <c r="AT100" s="19">
        <v>0</v>
      </c>
      <c r="AU100" s="19">
        <v>0</v>
      </c>
      <c r="AV100" s="20">
        <v>122</v>
      </c>
      <c r="AW100" s="21">
        <v>0.64210526315789473</v>
      </c>
      <c r="AX100" s="42">
        <f>RANK(AW100,ss,0)</f>
        <v>75</v>
      </c>
    </row>
    <row r="101" spans="1:50" x14ac:dyDescent="0.25">
      <c r="A101" s="16"/>
      <c r="B101" s="17" t="s">
        <v>105</v>
      </c>
      <c r="C101" s="18">
        <v>188</v>
      </c>
      <c r="D101" s="18">
        <v>188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1</v>
      </c>
      <c r="L101" s="19">
        <v>0</v>
      </c>
      <c r="M101" s="19">
        <v>1</v>
      </c>
      <c r="N101" s="19">
        <v>0</v>
      </c>
      <c r="O101" s="19">
        <v>1</v>
      </c>
      <c r="P101" s="19">
        <v>2</v>
      </c>
      <c r="Q101" s="19">
        <v>2</v>
      </c>
      <c r="R101" s="19">
        <v>4</v>
      </c>
      <c r="S101" s="19">
        <v>2</v>
      </c>
      <c r="T101" s="19">
        <v>6</v>
      </c>
      <c r="U101" s="19">
        <v>9</v>
      </c>
      <c r="V101" s="19">
        <v>7</v>
      </c>
      <c r="W101" s="19">
        <v>11</v>
      </c>
      <c r="X101" s="19">
        <v>7</v>
      </c>
      <c r="Y101" s="20">
        <v>53</v>
      </c>
      <c r="Z101" s="21">
        <v>0.28191489361702127</v>
      </c>
      <c r="AA101" s="19">
        <v>9</v>
      </c>
      <c r="AB101" s="19">
        <v>11</v>
      </c>
      <c r="AC101" s="19">
        <v>17</v>
      </c>
      <c r="AD101" s="19">
        <v>10</v>
      </c>
      <c r="AE101" s="19">
        <v>18</v>
      </c>
      <c r="AF101" s="19">
        <v>16</v>
      </c>
      <c r="AG101" s="19">
        <v>6</v>
      </c>
      <c r="AH101" s="19">
        <v>17</v>
      </c>
      <c r="AI101" s="19">
        <v>11</v>
      </c>
      <c r="AJ101" s="19">
        <v>2</v>
      </c>
      <c r="AK101" s="19">
        <v>4</v>
      </c>
      <c r="AL101" s="19">
        <v>5</v>
      </c>
      <c r="AM101" s="19">
        <v>2</v>
      </c>
      <c r="AN101" s="19">
        <v>4</v>
      </c>
      <c r="AO101" s="19">
        <v>3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20">
        <v>135</v>
      </c>
      <c r="AW101" s="21">
        <v>0.71808510638297873</v>
      </c>
      <c r="AX101" s="42">
        <f>RANK(AW101,ss,0)</f>
        <v>63</v>
      </c>
    </row>
    <row r="102" spans="1:50" x14ac:dyDescent="0.25">
      <c r="A102" s="16"/>
      <c r="B102" s="17" t="s">
        <v>106</v>
      </c>
      <c r="C102" s="18">
        <v>54</v>
      </c>
      <c r="D102" s="18">
        <v>54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1</v>
      </c>
      <c r="P102" s="19">
        <v>0</v>
      </c>
      <c r="Q102" s="19">
        <v>0</v>
      </c>
      <c r="R102" s="19">
        <v>2</v>
      </c>
      <c r="S102" s="19">
        <v>3</v>
      </c>
      <c r="T102" s="19">
        <v>2</v>
      </c>
      <c r="U102" s="19">
        <v>1</v>
      </c>
      <c r="V102" s="19">
        <v>5</v>
      </c>
      <c r="W102" s="19">
        <v>3</v>
      </c>
      <c r="X102" s="19">
        <v>4</v>
      </c>
      <c r="Y102" s="20">
        <v>21</v>
      </c>
      <c r="Z102" s="21">
        <v>0.3888888888888889</v>
      </c>
      <c r="AA102" s="19">
        <v>4</v>
      </c>
      <c r="AB102" s="19">
        <v>2</v>
      </c>
      <c r="AC102" s="19">
        <v>4</v>
      </c>
      <c r="AD102" s="19">
        <v>4</v>
      </c>
      <c r="AE102" s="19">
        <v>2</v>
      </c>
      <c r="AF102" s="19">
        <v>8</v>
      </c>
      <c r="AG102" s="19">
        <v>3</v>
      </c>
      <c r="AH102" s="19">
        <v>1</v>
      </c>
      <c r="AI102" s="19">
        <v>4</v>
      </c>
      <c r="AJ102" s="19">
        <v>0</v>
      </c>
      <c r="AK102" s="19">
        <v>0</v>
      </c>
      <c r="AL102" s="19">
        <v>0</v>
      </c>
      <c r="AM102" s="19">
        <v>0</v>
      </c>
      <c r="AN102" s="19">
        <v>1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20">
        <v>33</v>
      </c>
      <c r="AW102" s="21">
        <v>0.61111111111111116</v>
      </c>
      <c r="AX102" s="42">
        <f>RANK(AW102,ss,0)</f>
        <v>78</v>
      </c>
    </row>
    <row r="103" spans="1:50" s="15" customFormat="1" x14ac:dyDescent="0.25">
      <c r="A103" s="10">
        <v>10</v>
      </c>
      <c r="B103" s="11" t="s">
        <v>107</v>
      </c>
      <c r="C103" s="13">
        <v>87</v>
      </c>
      <c r="D103" s="13">
        <v>85</v>
      </c>
      <c r="E103" s="28">
        <v>0</v>
      </c>
      <c r="F103" s="28">
        <v>1</v>
      </c>
      <c r="G103" s="28">
        <v>0</v>
      </c>
      <c r="H103" s="28">
        <v>0</v>
      </c>
      <c r="I103" s="28">
        <v>0</v>
      </c>
      <c r="J103" s="28">
        <v>0</v>
      </c>
      <c r="K103" s="28">
        <v>1</v>
      </c>
      <c r="L103" s="28">
        <v>0</v>
      </c>
      <c r="M103" s="28">
        <v>1</v>
      </c>
      <c r="N103" s="28">
        <v>0</v>
      </c>
      <c r="O103" s="28">
        <v>2</v>
      </c>
      <c r="P103" s="28">
        <v>1</v>
      </c>
      <c r="Q103" s="28">
        <v>1</v>
      </c>
      <c r="R103" s="28">
        <v>6</v>
      </c>
      <c r="S103" s="28">
        <v>0</v>
      </c>
      <c r="T103" s="28">
        <v>2</v>
      </c>
      <c r="U103" s="28">
        <v>3</v>
      </c>
      <c r="V103" s="28">
        <v>4</v>
      </c>
      <c r="W103" s="28">
        <v>2</v>
      </c>
      <c r="X103" s="28">
        <v>5</v>
      </c>
      <c r="Y103" s="13">
        <v>29</v>
      </c>
      <c r="Z103" s="24">
        <v>0.3411764705882353</v>
      </c>
      <c r="AA103" s="28">
        <v>9</v>
      </c>
      <c r="AB103" s="28">
        <v>8</v>
      </c>
      <c r="AC103" s="28">
        <v>3</v>
      </c>
      <c r="AD103" s="28">
        <v>3</v>
      </c>
      <c r="AE103" s="28">
        <v>5</v>
      </c>
      <c r="AF103" s="28">
        <v>7</v>
      </c>
      <c r="AG103" s="28">
        <v>5</v>
      </c>
      <c r="AH103" s="28">
        <v>4</v>
      </c>
      <c r="AI103" s="28">
        <v>4</v>
      </c>
      <c r="AJ103" s="28">
        <v>3</v>
      </c>
      <c r="AK103" s="28">
        <v>1</v>
      </c>
      <c r="AL103" s="28">
        <v>2</v>
      </c>
      <c r="AM103" s="28">
        <v>2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13">
        <v>56</v>
      </c>
      <c r="AW103" s="24">
        <v>0.6588235294117647</v>
      </c>
      <c r="AX103" s="43"/>
    </row>
    <row r="104" spans="1:50" x14ac:dyDescent="0.25">
      <c r="A104" s="58" t="s">
        <v>9</v>
      </c>
      <c r="B104" s="58"/>
      <c r="C104" s="29">
        <v>14597</v>
      </c>
      <c r="D104" s="30">
        <v>14513</v>
      </c>
      <c r="E104" s="31">
        <v>1</v>
      </c>
      <c r="F104" s="31">
        <v>3</v>
      </c>
      <c r="G104" s="31">
        <v>3</v>
      </c>
      <c r="H104" s="31">
        <v>3</v>
      </c>
      <c r="I104" s="31">
        <v>8</v>
      </c>
      <c r="J104" s="31">
        <v>11</v>
      </c>
      <c r="K104" s="31">
        <v>25</v>
      </c>
      <c r="L104" s="31">
        <v>33</v>
      </c>
      <c r="M104" s="31">
        <v>40</v>
      </c>
      <c r="N104" s="31">
        <v>54</v>
      </c>
      <c r="O104" s="31">
        <v>82</v>
      </c>
      <c r="P104" s="31">
        <v>94</v>
      </c>
      <c r="Q104" s="31">
        <v>174</v>
      </c>
      <c r="R104" s="31">
        <v>182</v>
      </c>
      <c r="S104" s="31">
        <v>223</v>
      </c>
      <c r="T104" s="31">
        <v>268</v>
      </c>
      <c r="U104" s="31">
        <v>379</v>
      </c>
      <c r="V104" s="31">
        <v>420</v>
      </c>
      <c r="W104" s="31">
        <v>534</v>
      </c>
      <c r="X104" s="31">
        <v>456</v>
      </c>
      <c r="Y104" s="32">
        <v>2993</v>
      </c>
      <c r="Z104" s="21">
        <v>0.20622889822917384</v>
      </c>
      <c r="AA104" s="31">
        <v>833</v>
      </c>
      <c r="AB104" s="31">
        <v>774</v>
      </c>
      <c r="AC104" s="31">
        <v>875</v>
      </c>
      <c r="AD104" s="31">
        <v>829</v>
      </c>
      <c r="AE104" s="31">
        <v>1118</v>
      </c>
      <c r="AF104" s="31">
        <v>975</v>
      </c>
      <c r="AG104" s="31">
        <v>1082</v>
      </c>
      <c r="AH104" s="31">
        <v>942</v>
      </c>
      <c r="AI104" s="31">
        <v>1020</v>
      </c>
      <c r="AJ104" s="31">
        <v>824</v>
      </c>
      <c r="AK104" s="31">
        <v>704</v>
      </c>
      <c r="AL104" s="31">
        <v>536</v>
      </c>
      <c r="AM104" s="31">
        <v>509</v>
      </c>
      <c r="AN104" s="31">
        <v>283</v>
      </c>
      <c r="AO104" s="31">
        <v>147</v>
      </c>
      <c r="AP104" s="31">
        <v>51</v>
      </c>
      <c r="AQ104" s="31">
        <v>15</v>
      </c>
      <c r="AR104" s="31">
        <v>2</v>
      </c>
      <c r="AS104" s="31">
        <v>1</v>
      </c>
      <c r="AT104" s="31">
        <v>0</v>
      </c>
      <c r="AU104" s="31">
        <v>0</v>
      </c>
      <c r="AV104" s="32">
        <v>11520</v>
      </c>
      <c r="AW104" s="21">
        <v>0.7937711017708261</v>
      </c>
      <c r="AX104" s="42"/>
    </row>
    <row r="106" spans="1:50" ht="16.5" x14ac:dyDescent="0.25">
      <c r="AL106" s="59" t="s">
        <v>108</v>
      </c>
      <c r="AM106" s="59"/>
      <c r="AN106" s="59"/>
      <c r="AO106" s="59"/>
      <c r="AP106" s="59"/>
      <c r="AQ106" s="59"/>
      <c r="AR106" s="59"/>
      <c r="AS106" s="59"/>
      <c r="AT106" s="59"/>
      <c r="AU106" s="59"/>
    </row>
    <row r="107" spans="1:50" ht="16.5" x14ac:dyDescent="0.25">
      <c r="AL107" s="60" t="s">
        <v>109</v>
      </c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1:50" ht="16.5" x14ac:dyDescent="0.25"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</row>
    <row r="109" spans="1:50" ht="16.5" x14ac:dyDescent="0.25"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</row>
    <row r="110" spans="1:50" ht="16.5" x14ac:dyDescent="0.25"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</row>
    <row r="111" spans="1:50" ht="16.5" x14ac:dyDescent="0.25"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</row>
    <row r="112" spans="1:50" ht="16.5" x14ac:dyDescent="0.25"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</row>
    <row r="113" spans="1:50" ht="16.5" x14ac:dyDescent="0.25">
      <c r="A113" s="1"/>
      <c r="B113" s="1"/>
      <c r="C113" s="1"/>
      <c r="D113" s="1"/>
      <c r="Z113" s="1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W113" s="1"/>
      <c r="AX113" s="1"/>
    </row>
    <row r="114" spans="1:50" ht="16.5" x14ac:dyDescent="0.25">
      <c r="A114" s="1"/>
      <c r="B114" s="1"/>
      <c r="C114" s="1"/>
      <c r="D114" s="1"/>
      <c r="Z114" s="1"/>
      <c r="AL114" s="60" t="s">
        <v>110</v>
      </c>
      <c r="AM114" s="60"/>
      <c r="AN114" s="60"/>
      <c r="AO114" s="60"/>
      <c r="AP114" s="60"/>
      <c r="AQ114" s="60"/>
      <c r="AR114" s="60"/>
      <c r="AS114" s="60"/>
      <c r="AT114" s="60"/>
      <c r="AU114" s="60"/>
      <c r="AW114" s="1"/>
      <c r="AX114" s="1"/>
    </row>
  </sheetData>
  <mergeCells count="13">
    <mergeCell ref="A1:I1"/>
    <mergeCell ref="A4:AW4"/>
    <mergeCell ref="A5:A6"/>
    <mergeCell ref="B5:B6"/>
    <mergeCell ref="C5:C6"/>
    <mergeCell ref="D5:D6"/>
    <mergeCell ref="E5:Z5"/>
    <mergeCell ref="AA5:AW5"/>
    <mergeCell ref="AX5:AX6"/>
    <mergeCell ref="A104:B104"/>
    <mergeCell ref="AL106:AU106"/>
    <mergeCell ref="AL107:AU107"/>
    <mergeCell ref="AL114:AU1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opLeftCell="A92" workbookViewId="0">
      <selection activeCell="P4" sqref="P1:P1048576"/>
    </sheetView>
  </sheetViews>
  <sheetFormatPr defaultRowHeight="15" x14ac:dyDescent="0.25"/>
  <cols>
    <col min="1" max="1" width="3.85546875" style="33" customWidth="1"/>
    <col min="2" max="2" width="25.7109375" style="34" customWidth="1"/>
    <col min="3" max="3" width="8.140625" style="33" customWidth="1"/>
    <col min="4" max="4" width="6.42578125" style="33" customWidth="1"/>
    <col min="5" max="5" width="4.7109375" style="1" customWidth="1"/>
    <col min="6" max="6" width="9.140625" style="1" customWidth="1"/>
    <col min="7" max="7" width="8.85546875" style="1" customWidth="1"/>
    <col min="8" max="8" width="6.7109375" style="1" bestFit="1" customWidth="1"/>
    <col min="9" max="9" width="9.140625" style="2" customWidth="1"/>
    <col min="10" max="10" width="9.140625" style="1" customWidth="1"/>
    <col min="11" max="11" width="9.7109375" style="1" customWidth="1"/>
    <col min="12" max="12" width="8.28515625" style="1" customWidth="1"/>
    <col min="13" max="13" width="4" style="1" customWidth="1"/>
    <col min="14" max="14" width="7.140625" style="1" bestFit="1" customWidth="1"/>
    <col min="15" max="16" width="8" style="2" customWidth="1"/>
    <col min="17" max="17" width="9.140625" style="1" customWidth="1"/>
    <col min="18" max="16384" width="9.140625" style="1"/>
  </cols>
  <sheetData>
    <row r="1" spans="1:16" x14ac:dyDescent="0.25">
      <c r="A1" s="61" t="s">
        <v>0</v>
      </c>
      <c r="B1" s="61"/>
      <c r="C1" s="61"/>
      <c r="D1" s="61"/>
      <c r="E1" s="61"/>
      <c r="F1" s="61"/>
      <c r="G1" s="61"/>
    </row>
    <row r="2" spans="1:16" x14ac:dyDescent="0.25">
      <c r="A2" s="3" t="s">
        <v>1</v>
      </c>
      <c r="B2" s="4"/>
      <c r="C2" s="5"/>
      <c r="D2" s="5"/>
      <c r="E2" s="5"/>
      <c r="F2" s="5"/>
      <c r="G2" s="5"/>
    </row>
    <row r="4" spans="1:16" ht="18.75" x14ac:dyDescent="0.3">
      <c r="A4" s="62" t="s">
        <v>111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1"/>
    </row>
    <row r="5" spans="1:16" x14ac:dyDescent="0.25">
      <c r="A5" s="63" t="s">
        <v>3</v>
      </c>
      <c r="B5" s="65" t="s">
        <v>4</v>
      </c>
      <c r="C5" s="67" t="s">
        <v>5</v>
      </c>
      <c r="D5" s="67" t="s">
        <v>6</v>
      </c>
      <c r="E5" s="58" t="s">
        <v>7</v>
      </c>
      <c r="F5" s="58"/>
      <c r="G5" s="58"/>
      <c r="H5" s="58"/>
      <c r="I5" s="58"/>
      <c r="J5" s="58" t="s">
        <v>8</v>
      </c>
      <c r="K5" s="58"/>
      <c r="L5" s="58"/>
      <c r="M5" s="58"/>
      <c r="N5" s="58"/>
      <c r="O5" s="58"/>
      <c r="P5" s="69" t="s">
        <v>123</v>
      </c>
    </row>
    <row r="6" spans="1:16" s="9" customFormat="1" ht="25.5" x14ac:dyDescent="0.25">
      <c r="A6" s="64"/>
      <c r="B6" s="66"/>
      <c r="C6" s="68"/>
      <c r="D6" s="68"/>
      <c r="E6" s="6">
        <v>0</v>
      </c>
      <c r="F6" s="7" t="s">
        <v>112</v>
      </c>
      <c r="G6" s="7" t="s">
        <v>113</v>
      </c>
      <c r="H6" s="7" t="s">
        <v>9</v>
      </c>
      <c r="I6" s="8" t="s">
        <v>10</v>
      </c>
      <c r="J6" s="7" t="s">
        <v>114</v>
      </c>
      <c r="K6" s="7" t="s">
        <v>115</v>
      </c>
      <c r="L6" s="7" t="s">
        <v>116</v>
      </c>
      <c r="M6" s="6">
        <v>10</v>
      </c>
      <c r="N6" s="7" t="s">
        <v>9</v>
      </c>
      <c r="O6" s="8" t="s">
        <v>10</v>
      </c>
      <c r="P6" s="69"/>
    </row>
    <row r="7" spans="1:16" s="15" customFormat="1" x14ac:dyDescent="0.25">
      <c r="A7" s="10">
        <v>1</v>
      </c>
      <c r="B7" s="11" t="s">
        <v>11</v>
      </c>
      <c r="C7" s="12">
        <v>584</v>
      </c>
      <c r="D7" s="12">
        <v>582</v>
      </c>
      <c r="E7" s="12">
        <v>0</v>
      </c>
      <c r="F7" s="12">
        <v>474</v>
      </c>
      <c r="G7" s="12">
        <v>61</v>
      </c>
      <c r="H7" s="12">
        <v>535</v>
      </c>
      <c r="I7" s="14">
        <v>0.91924398625429549</v>
      </c>
      <c r="J7" s="12">
        <v>29</v>
      </c>
      <c r="K7" s="12">
        <v>11</v>
      </c>
      <c r="L7" s="12">
        <v>7</v>
      </c>
      <c r="M7" s="12">
        <v>0</v>
      </c>
      <c r="N7" s="12">
        <v>47</v>
      </c>
      <c r="O7" s="14">
        <v>8.0756013745704472E-2</v>
      </c>
      <c r="P7" s="14"/>
    </row>
    <row r="8" spans="1:16" x14ac:dyDescent="0.25">
      <c r="A8" s="16"/>
      <c r="B8" s="17" t="s">
        <v>12</v>
      </c>
      <c r="C8" s="18">
        <v>27</v>
      </c>
      <c r="D8" s="18">
        <v>27</v>
      </c>
      <c r="E8" s="19">
        <v>0</v>
      </c>
      <c r="F8" s="19">
        <v>24</v>
      </c>
      <c r="G8" s="19">
        <v>2</v>
      </c>
      <c r="H8" s="20">
        <v>26</v>
      </c>
      <c r="I8" s="21">
        <v>0.96296296296296291</v>
      </c>
      <c r="J8" s="19">
        <v>1</v>
      </c>
      <c r="K8" s="19">
        <v>0</v>
      </c>
      <c r="L8" s="19">
        <v>0</v>
      </c>
      <c r="M8" s="19">
        <v>0</v>
      </c>
      <c r="N8" s="36">
        <v>1</v>
      </c>
      <c r="O8" s="37">
        <v>3.7037037037037035E-2</v>
      </c>
      <c r="P8" s="42">
        <f t="shared" ref="P8:P13" si="0">RANK(O8,anhss,0)</f>
        <v>80</v>
      </c>
    </row>
    <row r="9" spans="1:16" x14ac:dyDescent="0.25">
      <c r="A9" s="16"/>
      <c r="B9" s="17" t="s">
        <v>13</v>
      </c>
      <c r="C9" s="18">
        <v>97</v>
      </c>
      <c r="D9" s="18">
        <v>96</v>
      </c>
      <c r="E9" s="19">
        <v>0</v>
      </c>
      <c r="F9" s="19">
        <v>75</v>
      </c>
      <c r="G9" s="19">
        <v>12</v>
      </c>
      <c r="H9" s="20">
        <v>87</v>
      </c>
      <c r="I9" s="21">
        <v>0.90625</v>
      </c>
      <c r="J9" s="19">
        <v>5</v>
      </c>
      <c r="K9" s="19">
        <v>2</v>
      </c>
      <c r="L9" s="19">
        <v>2</v>
      </c>
      <c r="M9" s="19">
        <v>0</v>
      </c>
      <c r="N9" s="36">
        <v>9</v>
      </c>
      <c r="O9" s="37">
        <v>9.375E-2</v>
      </c>
      <c r="P9" s="42">
        <f t="shared" si="0"/>
        <v>54</v>
      </c>
    </row>
    <row r="10" spans="1:16" x14ac:dyDescent="0.25">
      <c r="A10" s="16"/>
      <c r="B10" s="17" t="s">
        <v>14</v>
      </c>
      <c r="C10" s="18">
        <v>161</v>
      </c>
      <c r="D10" s="18">
        <v>161</v>
      </c>
      <c r="E10" s="19">
        <v>0</v>
      </c>
      <c r="F10" s="19">
        <v>123</v>
      </c>
      <c r="G10" s="19">
        <v>24</v>
      </c>
      <c r="H10" s="20">
        <v>147</v>
      </c>
      <c r="I10" s="21">
        <v>0.91304347826086951</v>
      </c>
      <c r="J10" s="19">
        <v>10</v>
      </c>
      <c r="K10" s="19">
        <v>2</v>
      </c>
      <c r="L10" s="19">
        <v>2</v>
      </c>
      <c r="M10" s="19">
        <v>0</v>
      </c>
      <c r="N10" s="36">
        <v>14</v>
      </c>
      <c r="O10" s="37">
        <v>8.6956521739130432E-2</v>
      </c>
      <c r="P10" s="42">
        <f t="shared" si="0"/>
        <v>58</v>
      </c>
    </row>
    <row r="11" spans="1:16" x14ac:dyDescent="0.25">
      <c r="A11" s="16"/>
      <c r="B11" s="17" t="s">
        <v>15</v>
      </c>
      <c r="C11" s="18">
        <v>158</v>
      </c>
      <c r="D11" s="18">
        <v>157</v>
      </c>
      <c r="E11" s="19">
        <v>0</v>
      </c>
      <c r="F11" s="19">
        <v>140</v>
      </c>
      <c r="G11" s="19">
        <v>9</v>
      </c>
      <c r="H11" s="20">
        <v>149</v>
      </c>
      <c r="I11" s="21">
        <v>0.94904458598726116</v>
      </c>
      <c r="J11" s="19">
        <v>3</v>
      </c>
      <c r="K11" s="19">
        <v>5</v>
      </c>
      <c r="L11" s="19">
        <v>0</v>
      </c>
      <c r="M11" s="19">
        <v>0</v>
      </c>
      <c r="N11" s="36">
        <v>8</v>
      </c>
      <c r="O11" s="37">
        <v>5.0955414012738856E-2</v>
      </c>
      <c r="P11" s="42">
        <f t="shared" si="0"/>
        <v>75</v>
      </c>
    </row>
    <row r="12" spans="1:16" x14ac:dyDescent="0.25">
      <c r="A12" s="16"/>
      <c r="B12" s="17" t="s">
        <v>16</v>
      </c>
      <c r="C12" s="18">
        <v>71</v>
      </c>
      <c r="D12" s="18">
        <v>71</v>
      </c>
      <c r="E12" s="19">
        <v>0</v>
      </c>
      <c r="F12" s="19">
        <v>55</v>
      </c>
      <c r="G12" s="19">
        <v>6</v>
      </c>
      <c r="H12" s="20">
        <v>61</v>
      </c>
      <c r="I12" s="21">
        <v>0.85915492957746475</v>
      </c>
      <c r="J12" s="19">
        <v>6</v>
      </c>
      <c r="K12" s="19">
        <v>2</v>
      </c>
      <c r="L12" s="19">
        <v>2</v>
      </c>
      <c r="M12" s="19">
        <v>0</v>
      </c>
      <c r="N12" s="36">
        <v>10</v>
      </c>
      <c r="O12" s="37">
        <v>0.14084507042253522</v>
      </c>
      <c r="P12" s="42">
        <f t="shared" si="0"/>
        <v>35</v>
      </c>
    </row>
    <row r="13" spans="1:16" x14ac:dyDescent="0.25">
      <c r="A13" s="16"/>
      <c r="B13" s="22" t="s">
        <v>17</v>
      </c>
      <c r="C13" s="18">
        <v>70</v>
      </c>
      <c r="D13" s="18">
        <v>70</v>
      </c>
      <c r="E13" s="19">
        <v>0</v>
      </c>
      <c r="F13" s="19">
        <v>57</v>
      </c>
      <c r="G13" s="19">
        <v>8</v>
      </c>
      <c r="H13" s="20">
        <v>65</v>
      </c>
      <c r="I13" s="21">
        <v>0.9285714285714286</v>
      </c>
      <c r="J13" s="19">
        <v>4</v>
      </c>
      <c r="K13" s="19">
        <v>0</v>
      </c>
      <c r="L13" s="19">
        <v>1</v>
      </c>
      <c r="M13" s="19">
        <v>0</v>
      </c>
      <c r="N13" s="36">
        <v>5</v>
      </c>
      <c r="O13" s="37">
        <v>7.1428571428571425E-2</v>
      </c>
      <c r="P13" s="42">
        <f t="shared" si="0"/>
        <v>66</v>
      </c>
    </row>
    <row r="14" spans="1:16" s="15" customFormat="1" x14ac:dyDescent="0.25">
      <c r="A14" s="23">
        <v>2</v>
      </c>
      <c r="B14" s="11" t="s">
        <v>18</v>
      </c>
      <c r="C14" s="13">
        <v>1680</v>
      </c>
      <c r="D14" s="13">
        <v>1675</v>
      </c>
      <c r="E14" s="13">
        <v>0</v>
      </c>
      <c r="F14" s="13">
        <v>1139</v>
      </c>
      <c r="G14" s="13">
        <v>255</v>
      </c>
      <c r="H14" s="13">
        <v>1394</v>
      </c>
      <c r="I14" s="24">
        <v>0.83223880597014921</v>
      </c>
      <c r="J14" s="13">
        <v>138</v>
      </c>
      <c r="K14" s="13">
        <v>91</v>
      </c>
      <c r="L14" s="13">
        <v>52</v>
      </c>
      <c r="M14" s="13">
        <v>0</v>
      </c>
      <c r="N14" s="13">
        <v>281</v>
      </c>
      <c r="O14" s="14">
        <v>0.16776119402985074</v>
      </c>
      <c r="P14" s="42"/>
    </row>
    <row r="15" spans="1:16" x14ac:dyDescent="0.25">
      <c r="A15" s="16"/>
      <c r="B15" s="17" t="s">
        <v>19</v>
      </c>
      <c r="C15" s="18">
        <v>6</v>
      </c>
      <c r="D15" s="18">
        <v>6</v>
      </c>
      <c r="E15" s="19">
        <v>0</v>
      </c>
      <c r="F15" s="19">
        <v>3</v>
      </c>
      <c r="G15" s="19">
        <v>3</v>
      </c>
      <c r="H15" s="20">
        <v>6</v>
      </c>
      <c r="I15" s="21">
        <v>1</v>
      </c>
      <c r="J15" s="19">
        <v>0</v>
      </c>
      <c r="K15" s="19">
        <v>0</v>
      </c>
      <c r="L15" s="19">
        <v>0</v>
      </c>
      <c r="M15" s="19">
        <v>0</v>
      </c>
      <c r="N15" s="36">
        <v>0</v>
      </c>
      <c r="O15" s="37">
        <v>0</v>
      </c>
      <c r="P15" s="42">
        <f t="shared" ref="P15:P23" si="1">RANK(O15,anhss,0)</f>
        <v>86</v>
      </c>
    </row>
    <row r="16" spans="1:16" x14ac:dyDescent="0.25">
      <c r="A16" s="16"/>
      <c r="B16" s="17" t="s">
        <v>20</v>
      </c>
      <c r="C16" s="18">
        <v>285</v>
      </c>
      <c r="D16" s="18">
        <v>284</v>
      </c>
      <c r="E16" s="19">
        <v>0</v>
      </c>
      <c r="F16" s="19">
        <v>184</v>
      </c>
      <c r="G16" s="19">
        <v>39</v>
      </c>
      <c r="H16" s="20">
        <v>223</v>
      </c>
      <c r="I16" s="21">
        <v>0.78521126760563376</v>
      </c>
      <c r="J16" s="19">
        <v>33</v>
      </c>
      <c r="K16" s="19">
        <v>20</v>
      </c>
      <c r="L16" s="19">
        <v>8</v>
      </c>
      <c r="M16" s="19">
        <v>0</v>
      </c>
      <c r="N16" s="36">
        <v>61</v>
      </c>
      <c r="O16" s="37">
        <v>0.21478873239436619</v>
      </c>
      <c r="P16" s="42">
        <f t="shared" si="1"/>
        <v>19</v>
      </c>
    </row>
    <row r="17" spans="1:16" x14ac:dyDescent="0.25">
      <c r="A17" s="16"/>
      <c r="B17" s="17" t="s">
        <v>21</v>
      </c>
      <c r="C17" s="18">
        <v>119</v>
      </c>
      <c r="D17" s="18">
        <v>119</v>
      </c>
      <c r="E17" s="19">
        <v>0</v>
      </c>
      <c r="F17" s="19">
        <v>90</v>
      </c>
      <c r="G17" s="19">
        <v>20</v>
      </c>
      <c r="H17" s="20">
        <v>110</v>
      </c>
      <c r="I17" s="21">
        <v>0.92436974789915971</v>
      </c>
      <c r="J17" s="19">
        <v>3</v>
      </c>
      <c r="K17" s="19">
        <v>5</v>
      </c>
      <c r="L17" s="19">
        <v>1</v>
      </c>
      <c r="M17" s="19">
        <v>0</v>
      </c>
      <c r="N17" s="36">
        <v>9</v>
      </c>
      <c r="O17" s="37">
        <v>7.5630252100840331E-2</v>
      </c>
      <c r="P17" s="42">
        <f t="shared" si="1"/>
        <v>65</v>
      </c>
    </row>
    <row r="18" spans="1:16" x14ac:dyDescent="0.25">
      <c r="A18" s="16"/>
      <c r="B18" s="17" t="s">
        <v>22</v>
      </c>
      <c r="C18" s="18">
        <v>195</v>
      </c>
      <c r="D18" s="18">
        <v>194</v>
      </c>
      <c r="E18" s="19">
        <v>0</v>
      </c>
      <c r="F18" s="19">
        <v>153</v>
      </c>
      <c r="G18" s="19">
        <v>26</v>
      </c>
      <c r="H18" s="20">
        <v>179</v>
      </c>
      <c r="I18" s="21">
        <v>0.92268041237113407</v>
      </c>
      <c r="J18" s="19">
        <v>8</v>
      </c>
      <c r="K18" s="19">
        <v>7</v>
      </c>
      <c r="L18" s="19">
        <v>0</v>
      </c>
      <c r="M18" s="19">
        <v>0</v>
      </c>
      <c r="N18" s="36">
        <v>15</v>
      </c>
      <c r="O18" s="37">
        <v>7.7319587628865982E-2</v>
      </c>
      <c r="P18" s="42">
        <f t="shared" si="1"/>
        <v>63</v>
      </c>
    </row>
    <row r="19" spans="1:16" x14ac:dyDescent="0.25">
      <c r="A19" s="16"/>
      <c r="B19" s="17" t="s">
        <v>23</v>
      </c>
      <c r="C19" s="18">
        <v>282</v>
      </c>
      <c r="D19" s="18">
        <v>280</v>
      </c>
      <c r="E19" s="19">
        <v>0</v>
      </c>
      <c r="F19" s="19">
        <v>204</v>
      </c>
      <c r="G19" s="19">
        <v>45</v>
      </c>
      <c r="H19" s="20">
        <v>249</v>
      </c>
      <c r="I19" s="21">
        <v>0.88928571428571423</v>
      </c>
      <c r="J19" s="19">
        <v>18</v>
      </c>
      <c r="K19" s="19">
        <v>10</v>
      </c>
      <c r="L19" s="19">
        <v>3</v>
      </c>
      <c r="M19" s="19">
        <v>0</v>
      </c>
      <c r="N19" s="36">
        <v>31</v>
      </c>
      <c r="O19" s="37">
        <v>0.11071428571428571</v>
      </c>
      <c r="P19" s="42">
        <f t="shared" si="1"/>
        <v>47</v>
      </c>
    </row>
    <row r="20" spans="1:16" x14ac:dyDescent="0.25">
      <c r="A20" s="16"/>
      <c r="B20" s="17" t="s">
        <v>24</v>
      </c>
      <c r="C20" s="18">
        <v>95</v>
      </c>
      <c r="D20" s="18">
        <v>95</v>
      </c>
      <c r="E20" s="19">
        <v>0</v>
      </c>
      <c r="F20" s="19">
        <v>7</v>
      </c>
      <c r="G20" s="19">
        <v>9</v>
      </c>
      <c r="H20" s="20">
        <v>16</v>
      </c>
      <c r="I20" s="21">
        <v>0.16842105263157894</v>
      </c>
      <c r="J20" s="19">
        <v>24</v>
      </c>
      <c r="K20" s="19">
        <v>29</v>
      </c>
      <c r="L20" s="19">
        <v>26</v>
      </c>
      <c r="M20" s="19">
        <v>0</v>
      </c>
      <c r="N20" s="36">
        <v>79</v>
      </c>
      <c r="O20" s="37">
        <v>0.83157894736842108</v>
      </c>
      <c r="P20" s="42">
        <f t="shared" si="1"/>
        <v>2</v>
      </c>
    </row>
    <row r="21" spans="1:16" x14ac:dyDescent="0.25">
      <c r="A21" s="16"/>
      <c r="B21" s="17" t="s">
        <v>25</v>
      </c>
      <c r="C21" s="18">
        <v>222</v>
      </c>
      <c r="D21" s="18">
        <v>222</v>
      </c>
      <c r="E21" s="19">
        <v>0</v>
      </c>
      <c r="F21" s="19">
        <v>153</v>
      </c>
      <c r="G21" s="19">
        <v>39</v>
      </c>
      <c r="H21" s="20">
        <v>192</v>
      </c>
      <c r="I21" s="21">
        <v>0.86486486486486491</v>
      </c>
      <c r="J21" s="19">
        <v>12</v>
      </c>
      <c r="K21" s="19">
        <v>8</v>
      </c>
      <c r="L21" s="19">
        <v>10</v>
      </c>
      <c r="M21" s="19">
        <v>0</v>
      </c>
      <c r="N21" s="36">
        <v>30</v>
      </c>
      <c r="O21" s="37">
        <v>0.13513513513513514</v>
      </c>
      <c r="P21" s="42">
        <f t="shared" si="1"/>
        <v>37</v>
      </c>
    </row>
    <row r="22" spans="1:16" x14ac:dyDescent="0.25">
      <c r="A22" s="16"/>
      <c r="B22" s="17" t="s">
        <v>26</v>
      </c>
      <c r="C22" s="18">
        <v>287</v>
      </c>
      <c r="D22" s="18">
        <v>286</v>
      </c>
      <c r="E22" s="19">
        <v>0</v>
      </c>
      <c r="F22" s="19">
        <v>231</v>
      </c>
      <c r="G22" s="19">
        <v>37</v>
      </c>
      <c r="H22" s="20">
        <v>268</v>
      </c>
      <c r="I22" s="21">
        <v>0.93706293706293708</v>
      </c>
      <c r="J22" s="19">
        <v>12</v>
      </c>
      <c r="K22" s="19">
        <v>6</v>
      </c>
      <c r="L22" s="19">
        <v>0</v>
      </c>
      <c r="M22" s="19">
        <v>0</v>
      </c>
      <c r="N22" s="36">
        <v>18</v>
      </c>
      <c r="O22" s="37">
        <v>6.2937062937062943E-2</v>
      </c>
      <c r="P22" s="42">
        <f t="shared" si="1"/>
        <v>71</v>
      </c>
    </row>
    <row r="23" spans="1:16" x14ac:dyDescent="0.25">
      <c r="A23" s="16"/>
      <c r="B23" s="17" t="s">
        <v>27</v>
      </c>
      <c r="C23" s="18">
        <v>189</v>
      </c>
      <c r="D23" s="18">
        <v>189</v>
      </c>
      <c r="E23" s="19">
        <v>0</v>
      </c>
      <c r="F23" s="19">
        <v>114</v>
      </c>
      <c r="G23" s="19">
        <v>37</v>
      </c>
      <c r="H23" s="20">
        <v>151</v>
      </c>
      <c r="I23" s="21">
        <v>0.79894179894179895</v>
      </c>
      <c r="J23" s="19">
        <v>28</v>
      </c>
      <c r="K23" s="19">
        <v>6</v>
      </c>
      <c r="L23" s="19">
        <v>4</v>
      </c>
      <c r="M23" s="19">
        <v>0</v>
      </c>
      <c r="N23" s="36">
        <v>38</v>
      </c>
      <c r="O23" s="37">
        <v>0.20105820105820105</v>
      </c>
      <c r="P23" s="42">
        <f t="shared" si="1"/>
        <v>23</v>
      </c>
    </row>
    <row r="24" spans="1:16" s="15" customFormat="1" x14ac:dyDescent="0.25">
      <c r="A24" s="23">
        <v>3</v>
      </c>
      <c r="B24" s="11" t="s">
        <v>28</v>
      </c>
      <c r="C24" s="13">
        <v>1166</v>
      </c>
      <c r="D24" s="13">
        <v>1124</v>
      </c>
      <c r="E24" s="13">
        <v>0</v>
      </c>
      <c r="F24" s="13">
        <v>909</v>
      </c>
      <c r="G24" s="13">
        <v>113</v>
      </c>
      <c r="H24" s="13">
        <v>1022</v>
      </c>
      <c r="I24" s="24">
        <v>0.90925266903914592</v>
      </c>
      <c r="J24" s="13">
        <v>53</v>
      </c>
      <c r="K24" s="13">
        <v>36</v>
      </c>
      <c r="L24" s="13">
        <v>13</v>
      </c>
      <c r="M24" s="13">
        <v>0</v>
      </c>
      <c r="N24" s="13">
        <v>102</v>
      </c>
      <c r="O24" s="14">
        <v>9.0747330960854092E-2</v>
      </c>
      <c r="P24" s="42"/>
    </row>
    <row r="25" spans="1:16" x14ac:dyDescent="0.25">
      <c r="A25" s="16"/>
      <c r="B25" s="17" t="s">
        <v>29</v>
      </c>
      <c r="C25" s="18">
        <v>56</v>
      </c>
      <c r="D25" s="18">
        <v>53</v>
      </c>
      <c r="E25" s="19">
        <v>0</v>
      </c>
      <c r="F25" s="19">
        <v>45</v>
      </c>
      <c r="G25" s="19">
        <v>6</v>
      </c>
      <c r="H25" s="20">
        <v>51</v>
      </c>
      <c r="I25" s="21">
        <v>0.96226415094339623</v>
      </c>
      <c r="J25" s="19">
        <v>2</v>
      </c>
      <c r="K25" s="19">
        <v>0</v>
      </c>
      <c r="L25" s="19">
        <v>0</v>
      </c>
      <c r="M25" s="19">
        <v>0</v>
      </c>
      <c r="N25" s="36">
        <v>2</v>
      </c>
      <c r="O25" s="37">
        <v>3.7735849056603772E-2</v>
      </c>
      <c r="P25" s="42">
        <f t="shared" ref="P25:P34" si="2">RANK(O25,anhss,0)</f>
        <v>79</v>
      </c>
    </row>
    <row r="26" spans="1:16" x14ac:dyDescent="0.25">
      <c r="A26" s="16"/>
      <c r="B26" s="17" t="s">
        <v>30</v>
      </c>
      <c r="C26" s="18">
        <v>68</v>
      </c>
      <c r="D26" s="18">
        <v>49</v>
      </c>
      <c r="E26" s="19">
        <v>0</v>
      </c>
      <c r="F26" s="19">
        <v>42</v>
      </c>
      <c r="G26" s="19">
        <v>5</v>
      </c>
      <c r="H26" s="20">
        <v>47</v>
      </c>
      <c r="I26" s="21">
        <v>0.95918367346938771</v>
      </c>
      <c r="J26" s="19">
        <v>1</v>
      </c>
      <c r="K26" s="19">
        <v>1</v>
      </c>
      <c r="L26" s="19">
        <v>0</v>
      </c>
      <c r="M26" s="19">
        <v>0</v>
      </c>
      <c r="N26" s="36">
        <v>2</v>
      </c>
      <c r="O26" s="37">
        <v>4.0816326530612242E-2</v>
      </c>
      <c r="P26" s="42">
        <f t="shared" si="2"/>
        <v>78</v>
      </c>
    </row>
    <row r="27" spans="1:16" x14ac:dyDescent="0.25">
      <c r="A27" s="16"/>
      <c r="B27" s="17" t="s">
        <v>31</v>
      </c>
      <c r="C27" s="18">
        <v>78</v>
      </c>
      <c r="D27" s="18">
        <v>78</v>
      </c>
      <c r="E27" s="19">
        <v>0</v>
      </c>
      <c r="F27" s="19">
        <v>69</v>
      </c>
      <c r="G27" s="19">
        <v>8</v>
      </c>
      <c r="H27" s="20">
        <v>77</v>
      </c>
      <c r="I27" s="21">
        <v>0.98717948717948723</v>
      </c>
      <c r="J27" s="19">
        <v>1</v>
      </c>
      <c r="K27" s="19">
        <v>0</v>
      </c>
      <c r="L27" s="19">
        <v>0</v>
      </c>
      <c r="M27" s="19">
        <v>0</v>
      </c>
      <c r="N27" s="36">
        <v>1</v>
      </c>
      <c r="O27" s="37">
        <v>1.282051282051282E-2</v>
      </c>
      <c r="P27" s="42">
        <f t="shared" si="2"/>
        <v>84</v>
      </c>
    </row>
    <row r="28" spans="1:16" x14ac:dyDescent="0.25">
      <c r="A28" s="16"/>
      <c r="B28" s="17" t="s">
        <v>32</v>
      </c>
      <c r="C28" s="18">
        <v>136</v>
      </c>
      <c r="D28" s="18">
        <v>124</v>
      </c>
      <c r="E28" s="19">
        <v>0</v>
      </c>
      <c r="F28" s="19">
        <v>110</v>
      </c>
      <c r="G28" s="19">
        <v>8</v>
      </c>
      <c r="H28" s="20">
        <v>118</v>
      </c>
      <c r="I28" s="21">
        <v>0.95161290322580649</v>
      </c>
      <c r="J28" s="19">
        <v>4</v>
      </c>
      <c r="K28" s="19">
        <v>2</v>
      </c>
      <c r="L28" s="19">
        <v>0</v>
      </c>
      <c r="M28" s="19">
        <v>0</v>
      </c>
      <c r="N28" s="36">
        <v>6</v>
      </c>
      <c r="O28" s="37">
        <v>4.8387096774193547E-2</v>
      </c>
      <c r="P28" s="42">
        <f t="shared" si="2"/>
        <v>77</v>
      </c>
    </row>
    <row r="29" spans="1:16" x14ac:dyDescent="0.25">
      <c r="A29" s="16"/>
      <c r="B29" s="17" t="s">
        <v>33</v>
      </c>
      <c r="C29" s="18">
        <v>91</v>
      </c>
      <c r="D29" s="18">
        <v>89</v>
      </c>
      <c r="E29" s="19">
        <v>0</v>
      </c>
      <c r="F29" s="19">
        <v>75</v>
      </c>
      <c r="G29" s="19">
        <v>6</v>
      </c>
      <c r="H29" s="20">
        <v>81</v>
      </c>
      <c r="I29" s="21">
        <v>0.9101123595505618</v>
      </c>
      <c r="J29" s="19">
        <v>5</v>
      </c>
      <c r="K29" s="19">
        <v>1</v>
      </c>
      <c r="L29" s="19">
        <v>2</v>
      </c>
      <c r="M29" s="19">
        <v>0</v>
      </c>
      <c r="N29" s="36">
        <v>8</v>
      </c>
      <c r="O29" s="37">
        <v>8.98876404494382E-2</v>
      </c>
      <c r="P29" s="42">
        <f t="shared" si="2"/>
        <v>57</v>
      </c>
    </row>
    <row r="30" spans="1:16" x14ac:dyDescent="0.25">
      <c r="A30" s="16"/>
      <c r="B30" s="17" t="s">
        <v>34</v>
      </c>
      <c r="C30" s="18">
        <v>109</v>
      </c>
      <c r="D30" s="18">
        <v>103</v>
      </c>
      <c r="E30" s="19">
        <v>0</v>
      </c>
      <c r="F30" s="19">
        <v>89</v>
      </c>
      <c r="G30" s="19">
        <v>7</v>
      </c>
      <c r="H30" s="20">
        <v>96</v>
      </c>
      <c r="I30" s="21">
        <v>0.93203883495145634</v>
      </c>
      <c r="J30" s="19">
        <v>5</v>
      </c>
      <c r="K30" s="19">
        <v>2</v>
      </c>
      <c r="L30" s="19">
        <v>0</v>
      </c>
      <c r="M30" s="19">
        <v>0</v>
      </c>
      <c r="N30" s="36">
        <v>7</v>
      </c>
      <c r="O30" s="37">
        <v>6.7961165048543687E-2</v>
      </c>
      <c r="P30" s="42">
        <f t="shared" si="2"/>
        <v>67</v>
      </c>
    </row>
    <row r="31" spans="1:16" x14ac:dyDescent="0.25">
      <c r="A31" s="16"/>
      <c r="B31" s="17" t="s">
        <v>35</v>
      </c>
      <c r="C31" s="18">
        <v>68</v>
      </c>
      <c r="D31" s="18">
        <v>68</v>
      </c>
      <c r="E31" s="19">
        <v>0</v>
      </c>
      <c r="F31" s="19">
        <v>53</v>
      </c>
      <c r="G31" s="19">
        <v>6</v>
      </c>
      <c r="H31" s="20">
        <v>59</v>
      </c>
      <c r="I31" s="21">
        <v>0.86764705882352944</v>
      </c>
      <c r="J31" s="19">
        <v>7</v>
      </c>
      <c r="K31" s="19">
        <v>1</v>
      </c>
      <c r="L31" s="19">
        <v>1</v>
      </c>
      <c r="M31" s="19">
        <v>0</v>
      </c>
      <c r="N31" s="36">
        <v>9</v>
      </c>
      <c r="O31" s="37">
        <v>0.13235294117647059</v>
      </c>
      <c r="P31" s="42">
        <f t="shared" si="2"/>
        <v>38</v>
      </c>
    </row>
    <row r="32" spans="1:16" x14ac:dyDescent="0.25">
      <c r="A32" s="16"/>
      <c r="B32" s="17" t="s">
        <v>36</v>
      </c>
      <c r="C32" s="18">
        <v>319</v>
      </c>
      <c r="D32" s="18">
        <v>319</v>
      </c>
      <c r="E32" s="19">
        <v>0</v>
      </c>
      <c r="F32" s="19">
        <v>226</v>
      </c>
      <c r="G32" s="19">
        <v>44</v>
      </c>
      <c r="H32" s="20">
        <v>270</v>
      </c>
      <c r="I32" s="21">
        <v>0.84639498432601878</v>
      </c>
      <c r="J32" s="19">
        <v>19</v>
      </c>
      <c r="K32" s="19">
        <v>21</v>
      </c>
      <c r="L32" s="19">
        <v>9</v>
      </c>
      <c r="M32" s="19">
        <v>0</v>
      </c>
      <c r="N32" s="36">
        <v>49</v>
      </c>
      <c r="O32" s="37">
        <v>0.15360501567398119</v>
      </c>
      <c r="P32" s="42">
        <f t="shared" si="2"/>
        <v>34</v>
      </c>
    </row>
    <row r="33" spans="1:16" x14ac:dyDescent="0.25">
      <c r="A33" s="16"/>
      <c r="B33" s="17" t="s">
        <v>37</v>
      </c>
      <c r="C33" s="18">
        <v>79</v>
      </c>
      <c r="D33" s="18">
        <v>79</v>
      </c>
      <c r="E33" s="19">
        <v>0</v>
      </c>
      <c r="F33" s="19">
        <v>59</v>
      </c>
      <c r="G33" s="19">
        <v>11</v>
      </c>
      <c r="H33" s="20">
        <v>70</v>
      </c>
      <c r="I33" s="21">
        <v>0.88607594936708856</v>
      </c>
      <c r="J33" s="19">
        <v>2</v>
      </c>
      <c r="K33" s="19">
        <v>6</v>
      </c>
      <c r="L33" s="19">
        <v>1</v>
      </c>
      <c r="M33" s="19">
        <v>0</v>
      </c>
      <c r="N33" s="36">
        <v>9</v>
      </c>
      <c r="O33" s="37">
        <v>0.11392405063291139</v>
      </c>
      <c r="P33" s="42">
        <f t="shared" si="2"/>
        <v>45</v>
      </c>
    </row>
    <row r="34" spans="1:16" x14ac:dyDescent="0.25">
      <c r="A34" s="16"/>
      <c r="B34" s="17" t="s">
        <v>38</v>
      </c>
      <c r="C34" s="18">
        <v>162</v>
      </c>
      <c r="D34" s="18">
        <v>162</v>
      </c>
      <c r="E34" s="19">
        <v>0</v>
      </c>
      <c r="F34" s="19">
        <v>141</v>
      </c>
      <c r="G34" s="19">
        <v>12</v>
      </c>
      <c r="H34" s="20">
        <v>153</v>
      </c>
      <c r="I34" s="21">
        <v>0.94444444444444442</v>
      </c>
      <c r="J34" s="19">
        <v>7</v>
      </c>
      <c r="K34" s="19">
        <v>2</v>
      </c>
      <c r="L34" s="19">
        <v>0</v>
      </c>
      <c r="M34" s="19">
        <v>0</v>
      </c>
      <c r="N34" s="36">
        <v>9</v>
      </c>
      <c r="O34" s="37">
        <v>5.5555555555555552E-2</v>
      </c>
      <c r="P34" s="42">
        <f t="shared" si="2"/>
        <v>73</v>
      </c>
    </row>
    <row r="35" spans="1:16" s="15" customFormat="1" x14ac:dyDescent="0.25">
      <c r="A35" s="23">
        <v>4</v>
      </c>
      <c r="B35" s="11" t="s">
        <v>39</v>
      </c>
      <c r="C35" s="13">
        <v>2779</v>
      </c>
      <c r="D35" s="13">
        <v>2775</v>
      </c>
      <c r="E35" s="13">
        <v>0</v>
      </c>
      <c r="F35" s="13">
        <v>1687</v>
      </c>
      <c r="G35" s="13">
        <v>498</v>
      </c>
      <c r="H35" s="13">
        <v>2185</v>
      </c>
      <c r="I35" s="24">
        <v>0.78738738738738734</v>
      </c>
      <c r="J35" s="13">
        <v>309</v>
      </c>
      <c r="K35" s="13">
        <v>205</v>
      </c>
      <c r="L35" s="13">
        <v>76</v>
      </c>
      <c r="M35" s="13">
        <v>0</v>
      </c>
      <c r="N35" s="13">
        <v>590</v>
      </c>
      <c r="O35" s="14">
        <v>0.21261261261261261</v>
      </c>
      <c r="P35" s="42"/>
    </row>
    <row r="36" spans="1:16" x14ac:dyDescent="0.25">
      <c r="A36" s="16"/>
      <c r="B36" s="17" t="s">
        <v>40</v>
      </c>
      <c r="C36" s="18">
        <v>208</v>
      </c>
      <c r="D36" s="18">
        <v>206</v>
      </c>
      <c r="E36" s="19">
        <v>0</v>
      </c>
      <c r="F36" s="19">
        <v>131</v>
      </c>
      <c r="G36" s="19">
        <v>42</v>
      </c>
      <c r="H36" s="20">
        <v>173</v>
      </c>
      <c r="I36" s="21">
        <v>0.83980582524271841</v>
      </c>
      <c r="J36" s="19">
        <v>17</v>
      </c>
      <c r="K36" s="19">
        <v>11</v>
      </c>
      <c r="L36" s="19">
        <v>5</v>
      </c>
      <c r="M36" s="19">
        <v>0</v>
      </c>
      <c r="N36" s="36">
        <v>33</v>
      </c>
      <c r="O36" s="37">
        <v>0.16019417475728157</v>
      </c>
      <c r="P36" s="42">
        <f t="shared" ref="P36:P46" si="3">RANK(O36,anhss,0)</f>
        <v>32</v>
      </c>
    </row>
    <row r="37" spans="1:16" x14ac:dyDescent="0.25">
      <c r="A37" s="16"/>
      <c r="B37" s="17" t="s">
        <v>41</v>
      </c>
      <c r="C37" s="18">
        <v>147</v>
      </c>
      <c r="D37" s="18">
        <v>147</v>
      </c>
      <c r="E37" s="19">
        <v>0</v>
      </c>
      <c r="F37" s="19">
        <v>85</v>
      </c>
      <c r="G37" s="19">
        <v>38</v>
      </c>
      <c r="H37" s="20">
        <v>123</v>
      </c>
      <c r="I37" s="21">
        <v>0.83673469387755106</v>
      </c>
      <c r="J37" s="19">
        <v>13</v>
      </c>
      <c r="K37" s="19">
        <v>11</v>
      </c>
      <c r="L37" s="19">
        <v>0</v>
      </c>
      <c r="M37" s="19">
        <v>0</v>
      </c>
      <c r="N37" s="36">
        <v>24</v>
      </c>
      <c r="O37" s="37">
        <v>0.16326530612244897</v>
      </c>
      <c r="P37" s="42">
        <f t="shared" si="3"/>
        <v>31</v>
      </c>
    </row>
    <row r="38" spans="1:16" x14ac:dyDescent="0.25">
      <c r="A38" s="16"/>
      <c r="B38" s="17" t="s">
        <v>42</v>
      </c>
      <c r="C38" s="18">
        <v>107</v>
      </c>
      <c r="D38" s="18">
        <v>107</v>
      </c>
      <c r="E38" s="19">
        <v>0</v>
      </c>
      <c r="F38" s="19">
        <v>7</v>
      </c>
      <c r="G38" s="19">
        <v>16</v>
      </c>
      <c r="H38" s="20">
        <v>23</v>
      </c>
      <c r="I38" s="21">
        <v>0.21495327102803738</v>
      </c>
      <c r="J38" s="19">
        <v>39</v>
      </c>
      <c r="K38" s="19">
        <v>24</v>
      </c>
      <c r="L38" s="19">
        <v>21</v>
      </c>
      <c r="M38" s="19">
        <v>0</v>
      </c>
      <c r="N38" s="36">
        <v>84</v>
      </c>
      <c r="O38" s="37">
        <v>0.78504672897196259</v>
      </c>
      <c r="P38" s="42">
        <f t="shared" si="3"/>
        <v>3</v>
      </c>
    </row>
    <row r="39" spans="1:16" x14ac:dyDescent="0.25">
      <c r="A39" s="16"/>
      <c r="B39" s="17" t="s">
        <v>43</v>
      </c>
      <c r="C39" s="18">
        <v>128</v>
      </c>
      <c r="D39" s="18">
        <v>128</v>
      </c>
      <c r="E39" s="19">
        <v>0</v>
      </c>
      <c r="F39" s="19">
        <v>91</v>
      </c>
      <c r="G39" s="19">
        <v>23</v>
      </c>
      <c r="H39" s="20">
        <v>114</v>
      </c>
      <c r="I39" s="21">
        <v>0.890625</v>
      </c>
      <c r="J39" s="19">
        <v>5</v>
      </c>
      <c r="K39" s="19">
        <v>9</v>
      </c>
      <c r="L39" s="19">
        <v>0</v>
      </c>
      <c r="M39" s="19">
        <v>0</v>
      </c>
      <c r="N39" s="36">
        <v>14</v>
      </c>
      <c r="O39" s="37">
        <v>0.109375</v>
      </c>
      <c r="P39" s="42">
        <f t="shared" si="3"/>
        <v>48</v>
      </c>
    </row>
    <row r="40" spans="1:16" x14ac:dyDescent="0.25">
      <c r="A40" s="16"/>
      <c r="B40" s="17" t="s">
        <v>44</v>
      </c>
      <c r="C40" s="18">
        <v>438</v>
      </c>
      <c r="D40" s="18">
        <v>438</v>
      </c>
      <c r="E40" s="19">
        <v>0</v>
      </c>
      <c r="F40" s="19">
        <v>209</v>
      </c>
      <c r="G40" s="19">
        <v>67</v>
      </c>
      <c r="H40" s="20">
        <v>276</v>
      </c>
      <c r="I40" s="21">
        <v>0.63013698630136983</v>
      </c>
      <c r="J40" s="19">
        <v>71</v>
      </c>
      <c r="K40" s="19">
        <v>62</v>
      </c>
      <c r="L40" s="19">
        <v>29</v>
      </c>
      <c r="M40" s="19">
        <v>0</v>
      </c>
      <c r="N40" s="36">
        <v>162</v>
      </c>
      <c r="O40" s="37">
        <v>0.36986301369863012</v>
      </c>
      <c r="P40" s="42">
        <f t="shared" si="3"/>
        <v>10</v>
      </c>
    </row>
    <row r="41" spans="1:16" x14ac:dyDescent="0.25">
      <c r="A41" s="16"/>
      <c r="B41" s="17" t="s">
        <v>45</v>
      </c>
      <c r="C41" s="18">
        <v>326</v>
      </c>
      <c r="D41" s="18">
        <v>325</v>
      </c>
      <c r="E41" s="19">
        <v>0</v>
      </c>
      <c r="F41" s="19">
        <v>209</v>
      </c>
      <c r="G41" s="19">
        <v>66</v>
      </c>
      <c r="H41" s="20">
        <v>275</v>
      </c>
      <c r="I41" s="21">
        <v>0.84615384615384615</v>
      </c>
      <c r="J41" s="19">
        <v>25</v>
      </c>
      <c r="K41" s="19">
        <v>21</v>
      </c>
      <c r="L41" s="19">
        <v>4</v>
      </c>
      <c r="M41" s="19">
        <v>0</v>
      </c>
      <c r="N41" s="36">
        <v>50</v>
      </c>
      <c r="O41" s="37">
        <v>0.15384615384615385</v>
      </c>
      <c r="P41" s="42">
        <f t="shared" si="3"/>
        <v>33</v>
      </c>
    </row>
    <row r="42" spans="1:16" x14ac:dyDescent="0.25">
      <c r="A42" s="16"/>
      <c r="B42" s="17" t="s">
        <v>46</v>
      </c>
      <c r="C42" s="18">
        <v>334</v>
      </c>
      <c r="D42" s="18">
        <v>334</v>
      </c>
      <c r="E42" s="19">
        <v>0</v>
      </c>
      <c r="F42" s="19">
        <v>243</v>
      </c>
      <c r="G42" s="19">
        <v>57</v>
      </c>
      <c r="H42" s="20">
        <v>300</v>
      </c>
      <c r="I42" s="21">
        <v>0.89820359281437123</v>
      </c>
      <c r="J42" s="19">
        <v>22</v>
      </c>
      <c r="K42" s="19">
        <v>12</v>
      </c>
      <c r="L42" s="19">
        <v>0</v>
      </c>
      <c r="M42" s="19">
        <v>0</v>
      </c>
      <c r="N42" s="36">
        <v>34</v>
      </c>
      <c r="O42" s="37">
        <v>0.10179640718562874</v>
      </c>
      <c r="P42" s="42">
        <f t="shared" si="3"/>
        <v>50</v>
      </c>
    </row>
    <row r="43" spans="1:16" x14ac:dyDescent="0.25">
      <c r="A43" s="16"/>
      <c r="B43" s="17" t="s">
        <v>47</v>
      </c>
      <c r="C43" s="18">
        <v>459</v>
      </c>
      <c r="D43" s="18">
        <v>459</v>
      </c>
      <c r="E43" s="19">
        <v>0</v>
      </c>
      <c r="F43" s="19">
        <v>346</v>
      </c>
      <c r="G43" s="19">
        <v>70</v>
      </c>
      <c r="H43" s="20">
        <v>416</v>
      </c>
      <c r="I43" s="21">
        <v>0.90631808278867099</v>
      </c>
      <c r="J43" s="19">
        <v>36</v>
      </c>
      <c r="K43" s="19">
        <v>7</v>
      </c>
      <c r="L43" s="19">
        <v>0</v>
      </c>
      <c r="M43" s="19">
        <v>0</v>
      </c>
      <c r="N43" s="36">
        <v>43</v>
      </c>
      <c r="O43" s="37">
        <v>9.3681917211328972E-2</v>
      </c>
      <c r="P43" s="42">
        <f t="shared" si="3"/>
        <v>55</v>
      </c>
    </row>
    <row r="44" spans="1:16" x14ac:dyDescent="0.25">
      <c r="A44" s="16"/>
      <c r="B44" s="17" t="s">
        <v>48</v>
      </c>
      <c r="C44" s="18">
        <v>623</v>
      </c>
      <c r="D44" s="18">
        <v>622</v>
      </c>
      <c r="E44" s="19">
        <v>0</v>
      </c>
      <c r="F44" s="19">
        <v>359</v>
      </c>
      <c r="G44" s="19">
        <v>118</v>
      </c>
      <c r="H44" s="20">
        <v>477</v>
      </c>
      <c r="I44" s="21">
        <v>0.76688102893890675</v>
      </c>
      <c r="J44" s="19">
        <v>81</v>
      </c>
      <c r="K44" s="19">
        <v>47</v>
      </c>
      <c r="L44" s="19">
        <v>17</v>
      </c>
      <c r="M44" s="19">
        <v>0</v>
      </c>
      <c r="N44" s="36">
        <v>145</v>
      </c>
      <c r="O44" s="37">
        <v>0.23311897106109325</v>
      </c>
      <c r="P44" s="42">
        <f t="shared" si="3"/>
        <v>17</v>
      </c>
    </row>
    <row r="45" spans="1:16" x14ac:dyDescent="0.25">
      <c r="A45" s="16"/>
      <c r="B45" s="17" t="s">
        <v>49</v>
      </c>
      <c r="C45" s="18">
        <v>7</v>
      </c>
      <c r="D45" s="18">
        <v>7</v>
      </c>
      <c r="E45" s="19">
        <v>0</v>
      </c>
      <c r="F45" s="19">
        <v>6</v>
      </c>
      <c r="G45" s="19">
        <v>1</v>
      </c>
      <c r="H45" s="20">
        <v>7</v>
      </c>
      <c r="I45" s="21">
        <v>1</v>
      </c>
      <c r="J45" s="19">
        <v>0</v>
      </c>
      <c r="K45" s="19">
        <v>0</v>
      </c>
      <c r="L45" s="19">
        <v>0</v>
      </c>
      <c r="M45" s="19">
        <v>0</v>
      </c>
      <c r="N45" s="36">
        <v>0</v>
      </c>
      <c r="O45" s="37">
        <v>0</v>
      </c>
      <c r="P45" s="42">
        <f t="shared" si="3"/>
        <v>86</v>
      </c>
    </row>
    <row r="46" spans="1:16" x14ac:dyDescent="0.25">
      <c r="A46" s="16"/>
      <c r="B46" s="17" t="s">
        <v>50</v>
      </c>
      <c r="C46" s="18">
        <v>2</v>
      </c>
      <c r="D46" s="18">
        <v>2</v>
      </c>
      <c r="E46" s="19">
        <v>0</v>
      </c>
      <c r="F46" s="19">
        <v>1</v>
      </c>
      <c r="G46" s="19">
        <v>0</v>
      </c>
      <c r="H46" s="20">
        <v>1</v>
      </c>
      <c r="I46" s="21">
        <v>0.5</v>
      </c>
      <c r="J46" s="19">
        <v>0</v>
      </c>
      <c r="K46" s="19">
        <v>1</v>
      </c>
      <c r="L46" s="19">
        <v>0</v>
      </c>
      <c r="M46" s="19">
        <v>0</v>
      </c>
      <c r="N46" s="36">
        <v>1</v>
      </c>
      <c r="O46" s="37">
        <v>0.5</v>
      </c>
      <c r="P46" s="42">
        <f t="shared" si="3"/>
        <v>6</v>
      </c>
    </row>
    <row r="47" spans="1:16" s="15" customFormat="1" x14ac:dyDescent="0.25">
      <c r="A47" s="23">
        <v>5</v>
      </c>
      <c r="B47" s="11" t="s">
        <v>51</v>
      </c>
      <c r="C47" s="13">
        <v>1086</v>
      </c>
      <c r="D47" s="13">
        <v>1081</v>
      </c>
      <c r="E47" s="13">
        <v>0</v>
      </c>
      <c r="F47" s="13">
        <v>772</v>
      </c>
      <c r="G47" s="13">
        <v>168</v>
      </c>
      <c r="H47" s="13">
        <v>940</v>
      </c>
      <c r="I47" s="24">
        <v>0.86956521739130432</v>
      </c>
      <c r="J47" s="13">
        <v>69</v>
      </c>
      <c r="K47" s="13">
        <v>51</v>
      </c>
      <c r="L47" s="13">
        <v>21</v>
      </c>
      <c r="M47" s="13">
        <v>0</v>
      </c>
      <c r="N47" s="13">
        <v>141</v>
      </c>
      <c r="O47" s="14">
        <v>0.13043478260869565</v>
      </c>
      <c r="P47" s="42"/>
    </row>
    <row r="48" spans="1:16" x14ac:dyDescent="0.25">
      <c r="A48" s="16"/>
      <c r="B48" s="17" t="s">
        <v>52</v>
      </c>
      <c r="C48" s="18">
        <v>143</v>
      </c>
      <c r="D48" s="18">
        <v>142</v>
      </c>
      <c r="E48" s="19">
        <v>0</v>
      </c>
      <c r="F48" s="19">
        <v>114</v>
      </c>
      <c r="G48" s="19">
        <v>17</v>
      </c>
      <c r="H48" s="20">
        <v>131</v>
      </c>
      <c r="I48" s="21">
        <v>0.92253521126760563</v>
      </c>
      <c r="J48" s="19">
        <v>4</v>
      </c>
      <c r="K48" s="19">
        <v>6</v>
      </c>
      <c r="L48" s="19">
        <v>1</v>
      </c>
      <c r="M48" s="19">
        <v>0</v>
      </c>
      <c r="N48" s="36">
        <v>11</v>
      </c>
      <c r="O48" s="37">
        <v>7.746478873239436E-2</v>
      </c>
      <c r="P48" s="42">
        <f t="shared" ref="P48:P56" si="4">RANK(O48,anhss,0)</f>
        <v>62</v>
      </c>
    </row>
    <row r="49" spans="1:16" x14ac:dyDescent="0.25">
      <c r="A49" s="16"/>
      <c r="B49" s="17" t="s">
        <v>53</v>
      </c>
      <c r="C49" s="18">
        <v>80</v>
      </c>
      <c r="D49" s="18">
        <v>79</v>
      </c>
      <c r="E49" s="19">
        <v>0</v>
      </c>
      <c r="F49" s="19">
        <v>69</v>
      </c>
      <c r="G49" s="19">
        <v>5</v>
      </c>
      <c r="H49" s="20">
        <v>74</v>
      </c>
      <c r="I49" s="21">
        <v>0.93670886075949367</v>
      </c>
      <c r="J49" s="19">
        <v>3</v>
      </c>
      <c r="K49" s="19">
        <v>1</v>
      </c>
      <c r="L49" s="19">
        <v>1</v>
      </c>
      <c r="M49" s="19">
        <v>0</v>
      </c>
      <c r="N49" s="36">
        <v>5</v>
      </c>
      <c r="O49" s="37">
        <v>6.3291139240506333E-2</v>
      </c>
      <c r="P49" s="42">
        <f t="shared" si="4"/>
        <v>70</v>
      </c>
    </row>
    <row r="50" spans="1:16" x14ac:dyDescent="0.25">
      <c r="A50" s="16"/>
      <c r="B50" s="17" t="s">
        <v>54</v>
      </c>
      <c r="C50" s="18">
        <v>160</v>
      </c>
      <c r="D50" s="18">
        <v>160</v>
      </c>
      <c r="E50" s="19">
        <v>0</v>
      </c>
      <c r="F50" s="19">
        <v>127</v>
      </c>
      <c r="G50" s="19">
        <v>24</v>
      </c>
      <c r="H50" s="20">
        <v>151</v>
      </c>
      <c r="I50" s="21">
        <v>0.94374999999999998</v>
      </c>
      <c r="J50" s="19">
        <v>9</v>
      </c>
      <c r="K50" s="19">
        <v>0</v>
      </c>
      <c r="L50" s="19">
        <v>0</v>
      </c>
      <c r="M50" s="19">
        <v>0</v>
      </c>
      <c r="N50" s="36">
        <v>9</v>
      </c>
      <c r="O50" s="37">
        <v>5.6250000000000001E-2</v>
      </c>
      <c r="P50" s="42">
        <f t="shared" si="4"/>
        <v>72</v>
      </c>
    </row>
    <row r="51" spans="1:16" x14ac:dyDescent="0.25">
      <c r="A51" s="16"/>
      <c r="B51" s="17" t="s">
        <v>55</v>
      </c>
      <c r="C51" s="18">
        <v>81</v>
      </c>
      <c r="D51" s="18">
        <v>81</v>
      </c>
      <c r="E51" s="19">
        <v>0</v>
      </c>
      <c r="F51" s="19">
        <v>13</v>
      </c>
      <c r="G51" s="19">
        <v>18</v>
      </c>
      <c r="H51" s="20">
        <v>31</v>
      </c>
      <c r="I51" s="21">
        <v>0.38271604938271603</v>
      </c>
      <c r="J51" s="19">
        <v>17</v>
      </c>
      <c r="K51" s="19">
        <v>17</v>
      </c>
      <c r="L51" s="19">
        <v>16</v>
      </c>
      <c r="M51" s="19">
        <v>0</v>
      </c>
      <c r="N51" s="36">
        <v>50</v>
      </c>
      <c r="O51" s="37">
        <v>0.61728395061728392</v>
      </c>
      <c r="P51" s="42">
        <f t="shared" si="4"/>
        <v>5</v>
      </c>
    </row>
    <row r="52" spans="1:16" x14ac:dyDescent="0.25">
      <c r="A52" s="16"/>
      <c r="B52" s="17" t="s">
        <v>56</v>
      </c>
      <c r="C52" s="18">
        <v>193</v>
      </c>
      <c r="D52" s="18">
        <v>193</v>
      </c>
      <c r="E52" s="19">
        <v>0</v>
      </c>
      <c r="F52" s="19">
        <v>116</v>
      </c>
      <c r="G52" s="19">
        <v>40</v>
      </c>
      <c r="H52" s="20">
        <v>156</v>
      </c>
      <c r="I52" s="21">
        <v>0.80829015544041449</v>
      </c>
      <c r="J52" s="19">
        <v>21</v>
      </c>
      <c r="K52" s="19">
        <v>15</v>
      </c>
      <c r="L52" s="19">
        <v>1</v>
      </c>
      <c r="M52" s="19">
        <v>0</v>
      </c>
      <c r="N52" s="36">
        <v>37</v>
      </c>
      <c r="O52" s="37">
        <v>0.19170984455958548</v>
      </c>
      <c r="P52" s="42">
        <f t="shared" si="4"/>
        <v>26</v>
      </c>
    </row>
    <row r="53" spans="1:16" x14ac:dyDescent="0.25">
      <c r="A53" s="16"/>
      <c r="B53" s="17" t="s">
        <v>57</v>
      </c>
      <c r="C53" s="18">
        <v>32</v>
      </c>
      <c r="D53" s="18">
        <v>32</v>
      </c>
      <c r="E53" s="19">
        <v>0</v>
      </c>
      <c r="F53" s="19">
        <v>22</v>
      </c>
      <c r="G53" s="19">
        <v>6</v>
      </c>
      <c r="H53" s="20">
        <v>28</v>
      </c>
      <c r="I53" s="21">
        <v>0.875</v>
      </c>
      <c r="J53" s="19">
        <v>4</v>
      </c>
      <c r="K53" s="19">
        <v>0</v>
      </c>
      <c r="L53" s="19">
        <v>0</v>
      </c>
      <c r="M53" s="19">
        <v>0</v>
      </c>
      <c r="N53" s="36">
        <v>4</v>
      </c>
      <c r="O53" s="37">
        <v>0.125</v>
      </c>
      <c r="P53" s="42">
        <f t="shared" si="4"/>
        <v>40</v>
      </c>
    </row>
    <row r="54" spans="1:16" x14ac:dyDescent="0.25">
      <c r="A54" s="16"/>
      <c r="B54" s="17" t="s">
        <v>58</v>
      </c>
      <c r="C54" s="18">
        <v>182</v>
      </c>
      <c r="D54" s="18">
        <v>180</v>
      </c>
      <c r="E54" s="19">
        <v>0</v>
      </c>
      <c r="F54" s="19">
        <v>138</v>
      </c>
      <c r="G54" s="19">
        <v>27</v>
      </c>
      <c r="H54" s="20">
        <v>165</v>
      </c>
      <c r="I54" s="21">
        <v>0.91666666666666663</v>
      </c>
      <c r="J54" s="19">
        <v>6</v>
      </c>
      <c r="K54" s="19">
        <v>8</v>
      </c>
      <c r="L54" s="19">
        <v>1</v>
      </c>
      <c r="M54" s="19">
        <v>0</v>
      </c>
      <c r="N54" s="36">
        <v>15</v>
      </c>
      <c r="O54" s="37">
        <v>8.3333333333333329E-2</v>
      </c>
      <c r="P54" s="42">
        <f t="shared" si="4"/>
        <v>59</v>
      </c>
    </row>
    <row r="55" spans="1:16" x14ac:dyDescent="0.25">
      <c r="A55" s="16"/>
      <c r="B55" s="17" t="s">
        <v>59</v>
      </c>
      <c r="C55" s="18">
        <v>104</v>
      </c>
      <c r="D55" s="18">
        <v>104</v>
      </c>
      <c r="E55" s="19">
        <v>0</v>
      </c>
      <c r="F55" s="19">
        <v>82</v>
      </c>
      <c r="G55" s="19">
        <v>15</v>
      </c>
      <c r="H55" s="20">
        <v>97</v>
      </c>
      <c r="I55" s="21">
        <v>0.93269230769230771</v>
      </c>
      <c r="J55" s="19">
        <v>3</v>
      </c>
      <c r="K55" s="19">
        <v>4</v>
      </c>
      <c r="L55" s="19">
        <v>0</v>
      </c>
      <c r="M55" s="19">
        <v>0</v>
      </c>
      <c r="N55" s="36">
        <v>7</v>
      </c>
      <c r="O55" s="37">
        <v>6.7307692307692304E-2</v>
      </c>
      <c r="P55" s="42">
        <f t="shared" si="4"/>
        <v>68</v>
      </c>
    </row>
    <row r="56" spans="1:16" x14ac:dyDescent="0.25">
      <c r="A56" s="16"/>
      <c r="B56" s="17" t="s">
        <v>60</v>
      </c>
      <c r="C56" s="18">
        <v>111</v>
      </c>
      <c r="D56" s="18">
        <v>110</v>
      </c>
      <c r="E56" s="19">
        <v>0</v>
      </c>
      <c r="F56" s="19">
        <v>91</v>
      </c>
      <c r="G56" s="19">
        <v>16</v>
      </c>
      <c r="H56" s="20">
        <v>107</v>
      </c>
      <c r="I56" s="21">
        <v>0.97272727272727277</v>
      </c>
      <c r="J56" s="19">
        <v>2</v>
      </c>
      <c r="K56" s="19">
        <v>0</v>
      </c>
      <c r="L56" s="19">
        <v>1</v>
      </c>
      <c r="M56" s="19">
        <v>0</v>
      </c>
      <c r="N56" s="36">
        <v>3</v>
      </c>
      <c r="O56" s="37">
        <v>2.7272727272727271E-2</v>
      </c>
      <c r="P56" s="42">
        <f t="shared" si="4"/>
        <v>83</v>
      </c>
    </row>
    <row r="57" spans="1:16" s="15" customFormat="1" x14ac:dyDescent="0.25">
      <c r="A57" s="23">
        <v>6</v>
      </c>
      <c r="B57" s="11" t="s">
        <v>61</v>
      </c>
      <c r="C57" s="13">
        <v>1414</v>
      </c>
      <c r="D57" s="13">
        <v>1409</v>
      </c>
      <c r="E57" s="13">
        <v>0</v>
      </c>
      <c r="F57" s="13">
        <v>1032</v>
      </c>
      <c r="G57" s="13">
        <v>236</v>
      </c>
      <c r="H57" s="13">
        <v>1268</v>
      </c>
      <c r="I57" s="24">
        <v>0.89992902767920513</v>
      </c>
      <c r="J57" s="13">
        <v>87</v>
      </c>
      <c r="K57" s="13">
        <v>46</v>
      </c>
      <c r="L57" s="13">
        <v>8</v>
      </c>
      <c r="M57" s="13">
        <v>0</v>
      </c>
      <c r="N57" s="13">
        <v>141</v>
      </c>
      <c r="O57" s="14">
        <v>0.10007097232079488</v>
      </c>
      <c r="P57" s="42"/>
    </row>
    <row r="58" spans="1:16" x14ac:dyDescent="0.25">
      <c r="A58" s="16"/>
      <c r="B58" s="17" t="s">
        <v>62</v>
      </c>
      <c r="C58" s="18">
        <v>136</v>
      </c>
      <c r="D58" s="18">
        <v>136</v>
      </c>
      <c r="E58" s="19">
        <v>0</v>
      </c>
      <c r="F58" s="19">
        <v>104</v>
      </c>
      <c r="G58" s="19">
        <v>23</v>
      </c>
      <c r="H58" s="20">
        <v>127</v>
      </c>
      <c r="I58" s="21">
        <v>0.93382352941176472</v>
      </c>
      <c r="J58" s="19">
        <v>6</v>
      </c>
      <c r="K58" s="19">
        <v>3</v>
      </c>
      <c r="L58" s="19">
        <v>0</v>
      </c>
      <c r="M58" s="19">
        <v>0</v>
      </c>
      <c r="N58" s="36">
        <v>9</v>
      </c>
      <c r="O58" s="37">
        <v>6.6176470588235295E-2</v>
      </c>
      <c r="P58" s="42">
        <f t="shared" ref="P58:P65" si="5">RANK(O58,anhss,0)</f>
        <v>69</v>
      </c>
    </row>
    <row r="59" spans="1:16" x14ac:dyDescent="0.25">
      <c r="A59" s="16"/>
      <c r="B59" s="17" t="s">
        <v>63</v>
      </c>
      <c r="C59" s="18">
        <v>38</v>
      </c>
      <c r="D59" s="18">
        <v>38</v>
      </c>
      <c r="E59" s="19">
        <v>0</v>
      </c>
      <c r="F59" s="19">
        <v>27</v>
      </c>
      <c r="G59" s="19">
        <v>8</v>
      </c>
      <c r="H59" s="20">
        <v>35</v>
      </c>
      <c r="I59" s="21">
        <v>0.92105263157894735</v>
      </c>
      <c r="J59" s="19">
        <v>0</v>
      </c>
      <c r="K59" s="19">
        <v>2</v>
      </c>
      <c r="L59" s="19">
        <v>1</v>
      </c>
      <c r="M59" s="19">
        <v>0</v>
      </c>
      <c r="N59" s="36">
        <v>3</v>
      </c>
      <c r="O59" s="37">
        <v>7.8947368421052627E-2</v>
      </c>
      <c r="P59" s="42">
        <f t="shared" si="5"/>
        <v>61</v>
      </c>
    </row>
    <row r="60" spans="1:16" x14ac:dyDescent="0.25">
      <c r="A60" s="16"/>
      <c r="B60" s="17" t="s">
        <v>64</v>
      </c>
      <c r="C60" s="18">
        <v>88</v>
      </c>
      <c r="D60" s="18">
        <v>88</v>
      </c>
      <c r="E60" s="19">
        <v>0</v>
      </c>
      <c r="F60" s="19">
        <v>63</v>
      </c>
      <c r="G60" s="19">
        <v>15</v>
      </c>
      <c r="H60" s="20">
        <v>78</v>
      </c>
      <c r="I60" s="21">
        <v>0.88636363636363635</v>
      </c>
      <c r="J60" s="19">
        <v>6</v>
      </c>
      <c r="K60" s="19">
        <v>4</v>
      </c>
      <c r="L60" s="19">
        <v>0</v>
      </c>
      <c r="M60" s="19">
        <v>0</v>
      </c>
      <c r="N60" s="36">
        <v>10</v>
      </c>
      <c r="O60" s="37">
        <v>0.11363636363636363</v>
      </c>
      <c r="P60" s="42">
        <f t="shared" si="5"/>
        <v>46</v>
      </c>
    </row>
    <row r="61" spans="1:16" x14ac:dyDescent="0.25">
      <c r="A61" s="16"/>
      <c r="B61" s="17" t="s">
        <v>65</v>
      </c>
      <c r="C61" s="18">
        <v>164</v>
      </c>
      <c r="D61" s="18">
        <v>164</v>
      </c>
      <c r="E61" s="19">
        <v>0</v>
      </c>
      <c r="F61" s="19">
        <v>110</v>
      </c>
      <c r="G61" s="19">
        <v>25</v>
      </c>
      <c r="H61" s="20">
        <v>135</v>
      </c>
      <c r="I61" s="21">
        <v>0.82317073170731703</v>
      </c>
      <c r="J61" s="19">
        <v>22</v>
      </c>
      <c r="K61" s="19">
        <v>4</v>
      </c>
      <c r="L61" s="19">
        <v>3</v>
      </c>
      <c r="M61" s="19">
        <v>0</v>
      </c>
      <c r="N61" s="36">
        <v>29</v>
      </c>
      <c r="O61" s="37">
        <v>0.17682926829268292</v>
      </c>
      <c r="P61" s="42">
        <f t="shared" si="5"/>
        <v>29</v>
      </c>
    </row>
    <row r="62" spans="1:16" x14ac:dyDescent="0.25">
      <c r="A62" s="16"/>
      <c r="B62" s="17" t="s">
        <v>66</v>
      </c>
      <c r="C62" s="18">
        <v>288</v>
      </c>
      <c r="D62" s="18">
        <v>285</v>
      </c>
      <c r="E62" s="19">
        <v>0</v>
      </c>
      <c r="F62" s="19">
        <v>206</v>
      </c>
      <c r="G62" s="19">
        <v>57</v>
      </c>
      <c r="H62" s="20">
        <v>263</v>
      </c>
      <c r="I62" s="21">
        <v>0.92280701754385963</v>
      </c>
      <c r="J62" s="19">
        <v>15</v>
      </c>
      <c r="K62" s="19">
        <v>6</v>
      </c>
      <c r="L62" s="19">
        <v>1</v>
      </c>
      <c r="M62" s="19">
        <v>0</v>
      </c>
      <c r="N62" s="36">
        <v>22</v>
      </c>
      <c r="O62" s="37">
        <v>7.7192982456140355E-2</v>
      </c>
      <c r="P62" s="42">
        <f t="shared" si="5"/>
        <v>64</v>
      </c>
    </row>
    <row r="63" spans="1:16" x14ac:dyDescent="0.25">
      <c r="A63" s="16"/>
      <c r="B63" s="17" t="s">
        <v>67</v>
      </c>
      <c r="C63" s="18">
        <v>314</v>
      </c>
      <c r="D63" s="18">
        <v>312</v>
      </c>
      <c r="E63" s="19">
        <v>0</v>
      </c>
      <c r="F63" s="19">
        <v>219</v>
      </c>
      <c r="G63" s="19">
        <v>60</v>
      </c>
      <c r="H63" s="20">
        <v>279</v>
      </c>
      <c r="I63" s="21">
        <v>0.89423076923076927</v>
      </c>
      <c r="J63" s="19">
        <v>14</v>
      </c>
      <c r="K63" s="19">
        <v>17</v>
      </c>
      <c r="L63" s="19">
        <v>2</v>
      </c>
      <c r="M63" s="19">
        <v>0</v>
      </c>
      <c r="N63" s="36">
        <v>33</v>
      </c>
      <c r="O63" s="37">
        <v>0.10576923076923077</v>
      </c>
      <c r="P63" s="42">
        <f t="shared" si="5"/>
        <v>49</v>
      </c>
    </row>
    <row r="64" spans="1:16" x14ac:dyDescent="0.25">
      <c r="A64" s="16"/>
      <c r="B64" s="17" t="s">
        <v>68</v>
      </c>
      <c r="C64" s="18">
        <v>327</v>
      </c>
      <c r="D64" s="18">
        <v>327</v>
      </c>
      <c r="E64" s="19">
        <v>0</v>
      </c>
      <c r="F64" s="19">
        <v>259</v>
      </c>
      <c r="G64" s="19">
        <v>36</v>
      </c>
      <c r="H64" s="20">
        <v>295</v>
      </c>
      <c r="I64" s="21">
        <v>0.90214067278287458</v>
      </c>
      <c r="J64" s="19">
        <v>22</v>
      </c>
      <c r="K64" s="19">
        <v>9</v>
      </c>
      <c r="L64" s="19">
        <v>1</v>
      </c>
      <c r="M64" s="19">
        <v>0</v>
      </c>
      <c r="N64" s="36">
        <v>32</v>
      </c>
      <c r="O64" s="37">
        <v>9.7859327217125383E-2</v>
      </c>
      <c r="P64" s="42">
        <f t="shared" si="5"/>
        <v>52</v>
      </c>
    </row>
    <row r="65" spans="1:16" x14ac:dyDescent="0.25">
      <c r="A65" s="16"/>
      <c r="B65" s="17" t="s">
        <v>69</v>
      </c>
      <c r="C65" s="18">
        <v>59</v>
      </c>
      <c r="D65" s="18">
        <v>59</v>
      </c>
      <c r="E65" s="19">
        <v>0</v>
      </c>
      <c r="F65" s="19">
        <v>44</v>
      </c>
      <c r="G65" s="19">
        <v>12</v>
      </c>
      <c r="H65" s="20">
        <v>56</v>
      </c>
      <c r="I65" s="21">
        <v>0.94915254237288138</v>
      </c>
      <c r="J65" s="19">
        <v>2</v>
      </c>
      <c r="K65" s="19">
        <v>1</v>
      </c>
      <c r="L65" s="19">
        <v>0</v>
      </c>
      <c r="M65" s="19">
        <v>0</v>
      </c>
      <c r="N65" s="36">
        <v>3</v>
      </c>
      <c r="O65" s="37">
        <v>5.0847457627118647E-2</v>
      </c>
      <c r="P65" s="42">
        <f t="shared" si="5"/>
        <v>76</v>
      </c>
    </row>
    <row r="66" spans="1:16" s="15" customFormat="1" x14ac:dyDescent="0.25">
      <c r="A66" s="23">
        <v>7</v>
      </c>
      <c r="B66" s="11" t="s">
        <v>70</v>
      </c>
      <c r="C66" s="13">
        <v>2843</v>
      </c>
      <c r="D66" s="13">
        <v>2835</v>
      </c>
      <c r="E66" s="13">
        <v>0</v>
      </c>
      <c r="F66" s="13">
        <v>1557</v>
      </c>
      <c r="G66" s="13">
        <v>490</v>
      </c>
      <c r="H66" s="13">
        <v>2047</v>
      </c>
      <c r="I66" s="24">
        <v>0.72204585537918875</v>
      </c>
      <c r="J66" s="13">
        <v>347</v>
      </c>
      <c r="K66" s="13">
        <v>264</v>
      </c>
      <c r="L66" s="13">
        <v>177</v>
      </c>
      <c r="M66" s="13">
        <v>0</v>
      </c>
      <c r="N66" s="13">
        <v>788</v>
      </c>
      <c r="O66" s="14">
        <v>0.27795414462081131</v>
      </c>
      <c r="P66" s="42"/>
    </row>
    <row r="67" spans="1:16" x14ac:dyDescent="0.25">
      <c r="A67" s="16"/>
      <c r="B67" s="17" t="s">
        <v>71</v>
      </c>
      <c r="C67" s="18">
        <v>181</v>
      </c>
      <c r="D67" s="18">
        <v>180</v>
      </c>
      <c r="E67" s="19">
        <v>0</v>
      </c>
      <c r="F67" s="19">
        <v>111</v>
      </c>
      <c r="G67" s="19">
        <v>31</v>
      </c>
      <c r="H67" s="20">
        <v>142</v>
      </c>
      <c r="I67" s="21">
        <v>0.78888888888888886</v>
      </c>
      <c r="J67" s="19">
        <v>19</v>
      </c>
      <c r="K67" s="19">
        <v>13</v>
      </c>
      <c r="L67" s="19">
        <v>6</v>
      </c>
      <c r="M67" s="19">
        <v>0</v>
      </c>
      <c r="N67" s="36">
        <v>38</v>
      </c>
      <c r="O67" s="37">
        <v>0.21111111111111111</v>
      </c>
      <c r="P67" s="42">
        <f t="shared" ref="P67:P82" si="6">RANK(O67,anhss,0)</f>
        <v>21</v>
      </c>
    </row>
    <row r="68" spans="1:16" x14ac:dyDescent="0.25">
      <c r="A68" s="16"/>
      <c r="B68" s="17" t="s">
        <v>72</v>
      </c>
      <c r="C68" s="18">
        <v>351</v>
      </c>
      <c r="D68" s="18">
        <v>350</v>
      </c>
      <c r="E68" s="19">
        <v>0</v>
      </c>
      <c r="F68" s="19">
        <v>132</v>
      </c>
      <c r="G68" s="19">
        <v>61</v>
      </c>
      <c r="H68" s="20">
        <v>193</v>
      </c>
      <c r="I68" s="21">
        <v>0.55142857142857138</v>
      </c>
      <c r="J68" s="19">
        <v>43</v>
      </c>
      <c r="K68" s="19">
        <v>55</v>
      </c>
      <c r="L68" s="19">
        <v>59</v>
      </c>
      <c r="M68" s="19">
        <v>0</v>
      </c>
      <c r="N68" s="36">
        <v>157</v>
      </c>
      <c r="O68" s="37">
        <v>0.44857142857142857</v>
      </c>
      <c r="P68" s="42">
        <f t="shared" si="6"/>
        <v>7</v>
      </c>
    </row>
    <row r="69" spans="1:16" x14ac:dyDescent="0.25">
      <c r="A69" s="16"/>
      <c r="B69" s="17" t="s">
        <v>73</v>
      </c>
      <c r="C69" s="18">
        <v>152</v>
      </c>
      <c r="D69" s="18">
        <v>151</v>
      </c>
      <c r="E69" s="19">
        <v>0</v>
      </c>
      <c r="F69" s="19">
        <v>100</v>
      </c>
      <c r="G69" s="19">
        <v>15</v>
      </c>
      <c r="H69" s="20">
        <v>115</v>
      </c>
      <c r="I69" s="21">
        <v>0.76158940397350994</v>
      </c>
      <c r="J69" s="19">
        <v>13</v>
      </c>
      <c r="K69" s="19">
        <v>16</v>
      </c>
      <c r="L69" s="19">
        <v>7</v>
      </c>
      <c r="M69" s="19">
        <v>0</v>
      </c>
      <c r="N69" s="36">
        <v>36</v>
      </c>
      <c r="O69" s="37">
        <v>0.23841059602649006</v>
      </c>
      <c r="P69" s="42">
        <f t="shared" si="6"/>
        <v>16</v>
      </c>
    </row>
    <row r="70" spans="1:16" x14ac:dyDescent="0.25">
      <c r="A70" s="16"/>
      <c r="B70" s="17" t="s">
        <v>74</v>
      </c>
      <c r="C70" s="18">
        <v>171</v>
      </c>
      <c r="D70" s="18">
        <v>171</v>
      </c>
      <c r="E70" s="19">
        <v>0</v>
      </c>
      <c r="F70" s="19">
        <v>132</v>
      </c>
      <c r="G70" s="19">
        <v>25</v>
      </c>
      <c r="H70" s="20">
        <v>157</v>
      </c>
      <c r="I70" s="21">
        <v>0.91812865497076024</v>
      </c>
      <c r="J70" s="19">
        <v>10</v>
      </c>
      <c r="K70" s="19">
        <v>4</v>
      </c>
      <c r="L70" s="19">
        <v>0</v>
      </c>
      <c r="M70" s="19">
        <v>0</v>
      </c>
      <c r="N70" s="36">
        <v>14</v>
      </c>
      <c r="O70" s="37">
        <v>8.1871345029239762E-2</v>
      </c>
      <c r="P70" s="42">
        <f t="shared" si="6"/>
        <v>60</v>
      </c>
    </row>
    <row r="71" spans="1:16" x14ac:dyDescent="0.25">
      <c r="A71" s="16"/>
      <c r="B71" s="17" t="s">
        <v>75</v>
      </c>
      <c r="C71" s="18">
        <v>229</v>
      </c>
      <c r="D71" s="18">
        <v>228</v>
      </c>
      <c r="E71" s="19">
        <v>0</v>
      </c>
      <c r="F71" s="19">
        <v>142</v>
      </c>
      <c r="G71" s="19">
        <v>42</v>
      </c>
      <c r="H71" s="20">
        <v>184</v>
      </c>
      <c r="I71" s="21">
        <v>0.80701754385964908</v>
      </c>
      <c r="J71" s="19">
        <v>16</v>
      </c>
      <c r="K71" s="19">
        <v>18</v>
      </c>
      <c r="L71" s="19">
        <v>10</v>
      </c>
      <c r="M71" s="19">
        <v>0</v>
      </c>
      <c r="N71" s="36">
        <v>44</v>
      </c>
      <c r="O71" s="37">
        <v>0.19298245614035087</v>
      </c>
      <c r="P71" s="42">
        <f t="shared" si="6"/>
        <v>25</v>
      </c>
    </row>
    <row r="72" spans="1:16" x14ac:dyDescent="0.25">
      <c r="A72" s="16"/>
      <c r="B72" s="17" t="s">
        <v>76</v>
      </c>
      <c r="C72" s="18">
        <v>114</v>
      </c>
      <c r="D72" s="18">
        <v>114</v>
      </c>
      <c r="E72" s="19">
        <v>0</v>
      </c>
      <c r="F72" s="19">
        <v>83</v>
      </c>
      <c r="G72" s="19">
        <v>17</v>
      </c>
      <c r="H72" s="20">
        <v>100</v>
      </c>
      <c r="I72" s="21">
        <v>0.8771929824561403</v>
      </c>
      <c r="J72" s="19">
        <v>9</v>
      </c>
      <c r="K72" s="19">
        <v>2</v>
      </c>
      <c r="L72" s="19">
        <v>3</v>
      </c>
      <c r="M72" s="19">
        <v>0</v>
      </c>
      <c r="N72" s="36">
        <v>14</v>
      </c>
      <c r="O72" s="37">
        <v>0.12280701754385964</v>
      </c>
      <c r="P72" s="42">
        <f t="shared" si="6"/>
        <v>41</v>
      </c>
    </row>
    <row r="73" spans="1:16" x14ac:dyDescent="0.25">
      <c r="A73" s="16"/>
      <c r="B73" s="17" t="s">
        <v>77</v>
      </c>
      <c r="C73" s="18">
        <v>273</v>
      </c>
      <c r="D73" s="18">
        <v>273</v>
      </c>
      <c r="E73" s="19">
        <v>0</v>
      </c>
      <c r="F73" s="19">
        <v>139</v>
      </c>
      <c r="G73" s="19">
        <v>51</v>
      </c>
      <c r="H73" s="20">
        <v>190</v>
      </c>
      <c r="I73" s="21">
        <v>0.69597069597069594</v>
      </c>
      <c r="J73" s="19">
        <v>46</v>
      </c>
      <c r="K73" s="19">
        <v>27</v>
      </c>
      <c r="L73" s="19">
        <v>10</v>
      </c>
      <c r="M73" s="19">
        <v>0</v>
      </c>
      <c r="N73" s="36">
        <v>83</v>
      </c>
      <c r="O73" s="37">
        <v>0.304029304029304</v>
      </c>
      <c r="P73" s="42">
        <f t="shared" si="6"/>
        <v>13</v>
      </c>
    </row>
    <row r="74" spans="1:16" x14ac:dyDescent="0.25">
      <c r="A74" s="16"/>
      <c r="B74" s="17" t="s">
        <v>78</v>
      </c>
      <c r="C74" s="18">
        <v>255</v>
      </c>
      <c r="D74" s="18">
        <v>254</v>
      </c>
      <c r="E74" s="19">
        <v>0</v>
      </c>
      <c r="F74" s="19">
        <v>137</v>
      </c>
      <c r="G74" s="19">
        <v>39</v>
      </c>
      <c r="H74" s="20">
        <v>176</v>
      </c>
      <c r="I74" s="21">
        <v>0.69291338582677164</v>
      </c>
      <c r="J74" s="19">
        <v>32</v>
      </c>
      <c r="K74" s="19">
        <v>28</v>
      </c>
      <c r="L74" s="19">
        <v>18</v>
      </c>
      <c r="M74" s="19">
        <v>0</v>
      </c>
      <c r="N74" s="36">
        <v>78</v>
      </c>
      <c r="O74" s="37">
        <v>0.30708661417322836</v>
      </c>
      <c r="P74" s="42">
        <f t="shared" si="6"/>
        <v>12</v>
      </c>
    </row>
    <row r="75" spans="1:16" x14ac:dyDescent="0.25">
      <c r="A75" s="16"/>
      <c r="B75" s="17" t="s">
        <v>79</v>
      </c>
      <c r="C75" s="18">
        <v>275</v>
      </c>
      <c r="D75" s="18">
        <v>274</v>
      </c>
      <c r="E75" s="19">
        <v>0</v>
      </c>
      <c r="F75" s="19">
        <v>168</v>
      </c>
      <c r="G75" s="19">
        <v>55</v>
      </c>
      <c r="H75" s="20">
        <v>223</v>
      </c>
      <c r="I75" s="21">
        <v>0.81386861313868608</v>
      </c>
      <c r="J75" s="19">
        <v>30</v>
      </c>
      <c r="K75" s="19">
        <v>12</v>
      </c>
      <c r="L75" s="19">
        <v>9</v>
      </c>
      <c r="M75" s="19">
        <v>0</v>
      </c>
      <c r="N75" s="36">
        <v>51</v>
      </c>
      <c r="O75" s="37">
        <v>0.18613138686131386</v>
      </c>
      <c r="P75" s="42">
        <f t="shared" si="6"/>
        <v>27</v>
      </c>
    </row>
    <row r="76" spans="1:16" x14ac:dyDescent="0.25">
      <c r="A76" s="16"/>
      <c r="B76" s="17" t="s">
        <v>80</v>
      </c>
      <c r="C76" s="18">
        <v>222</v>
      </c>
      <c r="D76" s="18">
        <v>222</v>
      </c>
      <c r="E76" s="19">
        <v>0</v>
      </c>
      <c r="F76" s="19">
        <v>103</v>
      </c>
      <c r="G76" s="19">
        <v>57</v>
      </c>
      <c r="H76" s="20">
        <v>160</v>
      </c>
      <c r="I76" s="21">
        <v>0.72072072072072069</v>
      </c>
      <c r="J76" s="19">
        <v>45</v>
      </c>
      <c r="K76" s="19">
        <v>14</v>
      </c>
      <c r="L76" s="19">
        <v>3</v>
      </c>
      <c r="M76" s="19">
        <v>0</v>
      </c>
      <c r="N76" s="36">
        <v>62</v>
      </c>
      <c r="O76" s="37">
        <v>0.27927927927927926</v>
      </c>
      <c r="P76" s="42">
        <f t="shared" si="6"/>
        <v>14</v>
      </c>
    </row>
    <row r="77" spans="1:16" x14ac:dyDescent="0.25">
      <c r="A77" s="16"/>
      <c r="B77" s="17" t="s">
        <v>81</v>
      </c>
      <c r="C77" s="18">
        <v>170</v>
      </c>
      <c r="D77" s="18">
        <v>169</v>
      </c>
      <c r="E77" s="19">
        <v>0</v>
      </c>
      <c r="F77" s="19">
        <v>114</v>
      </c>
      <c r="G77" s="19">
        <v>33</v>
      </c>
      <c r="H77" s="20">
        <v>147</v>
      </c>
      <c r="I77" s="21">
        <v>0.86982248520710059</v>
      </c>
      <c r="J77" s="19">
        <v>13</v>
      </c>
      <c r="K77" s="19">
        <v>7</v>
      </c>
      <c r="L77" s="19">
        <v>2</v>
      </c>
      <c r="M77" s="19">
        <v>0</v>
      </c>
      <c r="N77" s="36">
        <v>22</v>
      </c>
      <c r="O77" s="37">
        <v>0.13017751479289941</v>
      </c>
      <c r="P77" s="42">
        <f t="shared" si="6"/>
        <v>39</v>
      </c>
    </row>
    <row r="78" spans="1:16" x14ac:dyDescent="0.25">
      <c r="A78" s="16"/>
      <c r="B78" s="17" t="s">
        <v>82</v>
      </c>
      <c r="C78" s="18">
        <v>222</v>
      </c>
      <c r="D78" s="18">
        <v>222</v>
      </c>
      <c r="E78" s="19">
        <v>0</v>
      </c>
      <c r="F78" s="19">
        <v>160</v>
      </c>
      <c r="G78" s="19">
        <v>35</v>
      </c>
      <c r="H78" s="20">
        <v>195</v>
      </c>
      <c r="I78" s="21">
        <v>0.8783783783783784</v>
      </c>
      <c r="J78" s="19">
        <v>17</v>
      </c>
      <c r="K78" s="19">
        <v>7</v>
      </c>
      <c r="L78" s="19">
        <v>3</v>
      </c>
      <c r="M78" s="19">
        <v>0</v>
      </c>
      <c r="N78" s="36">
        <v>27</v>
      </c>
      <c r="O78" s="37">
        <v>0.12162162162162163</v>
      </c>
      <c r="P78" s="42">
        <f t="shared" si="6"/>
        <v>42</v>
      </c>
    </row>
    <row r="79" spans="1:16" x14ac:dyDescent="0.25">
      <c r="A79" s="16"/>
      <c r="B79" s="17" t="s">
        <v>83</v>
      </c>
      <c r="C79" s="18">
        <v>12</v>
      </c>
      <c r="D79" s="18">
        <v>12</v>
      </c>
      <c r="E79" s="19">
        <v>0</v>
      </c>
      <c r="F79" s="19">
        <v>7</v>
      </c>
      <c r="G79" s="19">
        <v>0</v>
      </c>
      <c r="H79" s="20">
        <v>7</v>
      </c>
      <c r="I79" s="21">
        <v>0.58333333333333337</v>
      </c>
      <c r="J79" s="19">
        <v>4</v>
      </c>
      <c r="K79" s="19">
        <v>1</v>
      </c>
      <c r="L79" s="19">
        <v>0</v>
      </c>
      <c r="M79" s="19">
        <v>0</v>
      </c>
      <c r="N79" s="36">
        <v>5</v>
      </c>
      <c r="O79" s="37">
        <v>0.41666666666666669</v>
      </c>
      <c r="P79" s="42">
        <f t="shared" si="6"/>
        <v>9</v>
      </c>
    </row>
    <row r="80" spans="1:16" x14ac:dyDescent="0.25">
      <c r="A80" s="16"/>
      <c r="B80" s="38" t="s">
        <v>84</v>
      </c>
      <c r="C80" s="18">
        <v>7</v>
      </c>
      <c r="D80" s="18">
        <v>7</v>
      </c>
      <c r="E80" s="19">
        <v>0</v>
      </c>
      <c r="F80" s="19">
        <v>3</v>
      </c>
      <c r="G80" s="19">
        <v>1</v>
      </c>
      <c r="H80" s="20">
        <v>4</v>
      </c>
      <c r="I80" s="21">
        <v>0.5714285714285714</v>
      </c>
      <c r="J80" s="19">
        <v>1</v>
      </c>
      <c r="K80" s="19">
        <v>2</v>
      </c>
      <c r="L80" s="19">
        <v>0</v>
      </c>
      <c r="M80" s="19">
        <v>0</v>
      </c>
      <c r="N80" s="36">
        <v>3</v>
      </c>
      <c r="O80" s="37">
        <v>0.42857142857142855</v>
      </c>
      <c r="P80" s="42">
        <f t="shared" si="6"/>
        <v>8</v>
      </c>
    </row>
    <row r="81" spans="1:16" x14ac:dyDescent="0.25">
      <c r="A81" s="16"/>
      <c r="B81" s="38" t="s">
        <v>85</v>
      </c>
      <c r="C81" s="18">
        <v>12</v>
      </c>
      <c r="D81" s="18">
        <v>11</v>
      </c>
      <c r="E81" s="19">
        <v>0</v>
      </c>
      <c r="F81" s="19">
        <v>8</v>
      </c>
      <c r="G81" s="19">
        <v>1</v>
      </c>
      <c r="H81" s="20">
        <v>9</v>
      </c>
      <c r="I81" s="21">
        <v>0.81818181818181823</v>
      </c>
      <c r="J81" s="19">
        <v>1</v>
      </c>
      <c r="K81" s="19">
        <v>1</v>
      </c>
      <c r="L81" s="19">
        <v>0</v>
      </c>
      <c r="M81" s="19">
        <v>0</v>
      </c>
      <c r="N81" s="36">
        <v>2</v>
      </c>
      <c r="O81" s="37">
        <v>0.18181818181818182</v>
      </c>
      <c r="P81" s="42">
        <f t="shared" si="6"/>
        <v>28</v>
      </c>
    </row>
    <row r="82" spans="1:16" x14ac:dyDescent="0.25">
      <c r="A82" s="16"/>
      <c r="B82" s="38" t="s">
        <v>86</v>
      </c>
      <c r="C82" s="18">
        <v>197</v>
      </c>
      <c r="D82" s="18">
        <v>197</v>
      </c>
      <c r="E82" s="19">
        <v>0</v>
      </c>
      <c r="F82" s="19">
        <v>18</v>
      </c>
      <c r="G82" s="19">
        <v>27</v>
      </c>
      <c r="H82" s="20">
        <v>45</v>
      </c>
      <c r="I82" s="21">
        <v>0.22842639593908629</v>
      </c>
      <c r="J82" s="19">
        <v>48</v>
      </c>
      <c r="K82" s="19">
        <v>57</v>
      </c>
      <c r="L82" s="19">
        <v>47</v>
      </c>
      <c r="M82" s="19">
        <v>0</v>
      </c>
      <c r="N82" s="36">
        <v>152</v>
      </c>
      <c r="O82" s="37">
        <v>0.77157360406091369</v>
      </c>
      <c r="P82" s="42">
        <f t="shared" si="6"/>
        <v>4</v>
      </c>
    </row>
    <row r="83" spans="1:16" s="15" customFormat="1" x14ac:dyDescent="0.25">
      <c r="A83" s="23">
        <v>8</v>
      </c>
      <c r="B83" s="11" t="s">
        <v>87</v>
      </c>
      <c r="C83" s="13">
        <v>2409</v>
      </c>
      <c r="D83" s="13">
        <v>2400</v>
      </c>
      <c r="E83" s="13">
        <v>0</v>
      </c>
      <c r="F83" s="13">
        <v>1497</v>
      </c>
      <c r="G83" s="13">
        <v>427</v>
      </c>
      <c r="H83" s="13">
        <v>1924</v>
      </c>
      <c r="I83" s="24">
        <v>0.80166666666666664</v>
      </c>
      <c r="J83" s="13">
        <v>267</v>
      </c>
      <c r="K83" s="13">
        <v>149</v>
      </c>
      <c r="L83" s="13">
        <v>60</v>
      </c>
      <c r="M83" s="13">
        <v>0</v>
      </c>
      <c r="N83" s="13">
        <v>476</v>
      </c>
      <c r="O83" s="14">
        <v>0.19833333333333333</v>
      </c>
      <c r="P83" s="42"/>
    </row>
    <row r="84" spans="1:16" x14ac:dyDescent="0.25">
      <c r="A84" s="16"/>
      <c r="B84" s="17" t="s">
        <v>88</v>
      </c>
      <c r="C84" s="18">
        <v>393</v>
      </c>
      <c r="D84" s="18">
        <v>392</v>
      </c>
      <c r="E84" s="19">
        <v>0</v>
      </c>
      <c r="F84" s="19">
        <v>245</v>
      </c>
      <c r="G84" s="19">
        <v>92</v>
      </c>
      <c r="H84" s="20">
        <v>337</v>
      </c>
      <c r="I84" s="21">
        <v>0.85969387755102045</v>
      </c>
      <c r="J84" s="19">
        <v>37</v>
      </c>
      <c r="K84" s="19">
        <v>12</v>
      </c>
      <c r="L84" s="19">
        <v>6</v>
      </c>
      <c r="M84" s="19">
        <v>0</v>
      </c>
      <c r="N84" s="36">
        <v>55</v>
      </c>
      <c r="O84" s="37">
        <v>0.14030612244897958</v>
      </c>
      <c r="P84" s="42">
        <f t="shared" ref="P84:P96" si="7">RANK(O84,anhss,0)</f>
        <v>36</v>
      </c>
    </row>
    <row r="85" spans="1:16" x14ac:dyDescent="0.25">
      <c r="A85" s="16"/>
      <c r="B85" s="17" t="s">
        <v>89</v>
      </c>
      <c r="C85" s="18">
        <v>108</v>
      </c>
      <c r="D85" s="18">
        <v>107</v>
      </c>
      <c r="E85" s="19">
        <v>0</v>
      </c>
      <c r="F85" s="19">
        <v>61</v>
      </c>
      <c r="G85" s="19">
        <v>22</v>
      </c>
      <c r="H85" s="20">
        <v>83</v>
      </c>
      <c r="I85" s="21">
        <v>0.77570093457943923</v>
      </c>
      <c r="J85" s="19">
        <v>16</v>
      </c>
      <c r="K85" s="19">
        <v>5</v>
      </c>
      <c r="L85" s="19">
        <v>3</v>
      </c>
      <c r="M85" s="19">
        <v>0</v>
      </c>
      <c r="N85" s="36">
        <v>24</v>
      </c>
      <c r="O85" s="37">
        <v>0.22429906542056074</v>
      </c>
      <c r="P85" s="42">
        <f t="shared" si="7"/>
        <v>18</v>
      </c>
    </row>
    <row r="86" spans="1:16" x14ac:dyDescent="0.25">
      <c r="A86" s="16"/>
      <c r="B86" s="17" t="s">
        <v>90</v>
      </c>
      <c r="C86" s="18">
        <v>317</v>
      </c>
      <c r="D86" s="18">
        <v>316</v>
      </c>
      <c r="E86" s="19">
        <v>0</v>
      </c>
      <c r="F86" s="19">
        <v>231</v>
      </c>
      <c r="G86" s="19">
        <v>47</v>
      </c>
      <c r="H86" s="20">
        <v>278</v>
      </c>
      <c r="I86" s="21">
        <v>0.879746835443038</v>
      </c>
      <c r="J86" s="19">
        <v>19</v>
      </c>
      <c r="K86" s="19">
        <v>15</v>
      </c>
      <c r="L86" s="19">
        <v>4</v>
      </c>
      <c r="M86" s="19">
        <v>0</v>
      </c>
      <c r="N86" s="36">
        <v>38</v>
      </c>
      <c r="O86" s="37">
        <v>0.12025316455696203</v>
      </c>
      <c r="P86" s="42">
        <f t="shared" si="7"/>
        <v>43</v>
      </c>
    </row>
    <row r="87" spans="1:16" x14ac:dyDescent="0.25">
      <c r="A87" s="16"/>
      <c r="B87" s="17" t="s">
        <v>91</v>
      </c>
      <c r="C87" s="18">
        <v>78</v>
      </c>
      <c r="D87" s="18">
        <v>78</v>
      </c>
      <c r="E87" s="19">
        <v>0</v>
      </c>
      <c r="F87" s="19">
        <v>60</v>
      </c>
      <c r="G87" s="19">
        <v>9</v>
      </c>
      <c r="H87" s="20">
        <v>69</v>
      </c>
      <c r="I87" s="21">
        <v>0.88461538461538458</v>
      </c>
      <c r="J87" s="19">
        <v>5</v>
      </c>
      <c r="K87" s="19">
        <v>3</v>
      </c>
      <c r="L87" s="19">
        <v>1</v>
      </c>
      <c r="M87" s="19">
        <v>0</v>
      </c>
      <c r="N87" s="36">
        <v>9</v>
      </c>
      <c r="O87" s="37">
        <v>0.11538461538461539</v>
      </c>
      <c r="P87" s="42">
        <f t="shared" si="7"/>
        <v>44</v>
      </c>
    </row>
    <row r="88" spans="1:16" x14ac:dyDescent="0.25">
      <c r="A88" s="16"/>
      <c r="B88" s="17" t="s">
        <v>92</v>
      </c>
      <c r="C88" s="18">
        <v>124</v>
      </c>
      <c r="D88" s="18">
        <v>124</v>
      </c>
      <c r="E88" s="19">
        <v>0</v>
      </c>
      <c r="F88" s="19">
        <v>94</v>
      </c>
      <c r="G88" s="19">
        <v>18</v>
      </c>
      <c r="H88" s="20">
        <v>112</v>
      </c>
      <c r="I88" s="21">
        <v>0.90322580645161288</v>
      </c>
      <c r="J88" s="19">
        <v>7</v>
      </c>
      <c r="K88" s="19">
        <v>4</v>
      </c>
      <c r="L88" s="19">
        <v>1</v>
      </c>
      <c r="M88" s="19">
        <v>0</v>
      </c>
      <c r="N88" s="36">
        <v>12</v>
      </c>
      <c r="O88" s="37">
        <v>9.6774193548387094E-2</v>
      </c>
      <c r="P88" s="42">
        <f t="shared" si="7"/>
        <v>53</v>
      </c>
    </row>
    <row r="89" spans="1:16" x14ac:dyDescent="0.25">
      <c r="A89" s="16"/>
      <c r="B89" s="17" t="s">
        <v>93</v>
      </c>
      <c r="C89" s="18">
        <v>229</v>
      </c>
      <c r="D89" s="18">
        <v>229</v>
      </c>
      <c r="E89" s="19">
        <v>0</v>
      </c>
      <c r="F89" s="19">
        <v>140</v>
      </c>
      <c r="G89" s="19">
        <v>49</v>
      </c>
      <c r="H89" s="20">
        <v>189</v>
      </c>
      <c r="I89" s="21">
        <v>0.8253275109170306</v>
      </c>
      <c r="J89" s="19">
        <v>24</v>
      </c>
      <c r="K89" s="19">
        <v>13</v>
      </c>
      <c r="L89" s="19">
        <v>3</v>
      </c>
      <c r="M89" s="19">
        <v>0</v>
      </c>
      <c r="N89" s="36">
        <v>40</v>
      </c>
      <c r="O89" s="37">
        <v>0.17467248908296942</v>
      </c>
      <c r="P89" s="42">
        <f t="shared" si="7"/>
        <v>30</v>
      </c>
    </row>
    <row r="90" spans="1:16" x14ac:dyDescent="0.25">
      <c r="A90" s="16"/>
      <c r="B90" s="17" t="s">
        <v>94</v>
      </c>
      <c r="C90" s="18">
        <v>275</v>
      </c>
      <c r="D90" s="18">
        <v>272</v>
      </c>
      <c r="E90" s="19">
        <v>0</v>
      </c>
      <c r="F90" s="19">
        <v>174</v>
      </c>
      <c r="G90" s="19">
        <v>40</v>
      </c>
      <c r="H90" s="20">
        <v>214</v>
      </c>
      <c r="I90" s="21">
        <v>0.78676470588235292</v>
      </c>
      <c r="J90" s="19">
        <v>34</v>
      </c>
      <c r="K90" s="19">
        <v>20</v>
      </c>
      <c r="L90" s="19">
        <v>4</v>
      </c>
      <c r="M90" s="19">
        <v>0</v>
      </c>
      <c r="N90" s="36">
        <v>58</v>
      </c>
      <c r="O90" s="37">
        <v>0.21323529411764705</v>
      </c>
      <c r="P90" s="42">
        <f t="shared" si="7"/>
        <v>20</v>
      </c>
    </row>
    <row r="91" spans="1:16" x14ac:dyDescent="0.25">
      <c r="A91" s="16"/>
      <c r="B91" s="17" t="s">
        <v>95</v>
      </c>
      <c r="C91" s="18">
        <v>175</v>
      </c>
      <c r="D91" s="18">
        <v>175</v>
      </c>
      <c r="E91" s="19">
        <v>0</v>
      </c>
      <c r="F91" s="19">
        <v>82</v>
      </c>
      <c r="G91" s="19">
        <v>33</v>
      </c>
      <c r="H91" s="20">
        <v>115</v>
      </c>
      <c r="I91" s="21">
        <v>0.65714285714285714</v>
      </c>
      <c r="J91" s="19">
        <v>35</v>
      </c>
      <c r="K91" s="19">
        <v>17</v>
      </c>
      <c r="L91" s="19">
        <v>8</v>
      </c>
      <c r="M91" s="19">
        <v>0</v>
      </c>
      <c r="N91" s="36">
        <v>60</v>
      </c>
      <c r="O91" s="37">
        <v>0.34285714285714286</v>
      </c>
      <c r="P91" s="42">
        <f t="shared" si="7"/>
        <v>11</v>
      </c>
    </row>
    <row r="92" spans="1:16" x14ac:dyDescent="0.25">
      <c r="A92" s="16"/>
      <c r="B92" s="17" t="s">
        <v>96</v>
      </c>
      <c r="C92" s="18">
        <v>46</v>
      </c>
      <c r="D92" s="18">
        <v>46</v>
      </c>
      <c r="E92" s="19">
        <v>0</v>
      </c>
      <c r="F92" s="19">
        <v>30</v>
      </c>
      <c r="G92" s="19">
        <v>4</v>
      </c>
      <c r="H92" s="20">
        <v>34</v>
      </c>
      <c r="I92" s="21">
        <v>0.73913043478260865</v>
      </c>
      <c r="J92" s="19">
        <v>3</v>
      </c>
      <c r="K92" s="19">
        <v>8</v>
      </c>
      <c r="L92" s="19">
        <v>1</v>
      </c>
      <c r="M92" s="19">
        <v>0</v>
      </c>
      <c r="N92" s="36">
        <v>12</v>
      </c>
      <c r="O92" s="39">
        <v>0.2608695652173913</v>
      </c>
      <c r="P92" s="42">
        <f t="shared" si="7"/>
        <v>15</v>
      </c>
    </row>
    <row r="93" spans="1:16" x14ac:dyDescent="0.25">
      <c r="A93" s="16"/>
      <c r="B93" s="17" t="s">
        <v>97</v>
      </c>
      <c r="C93" s="18">
        <v>173</v>
      </c>
      <c r="D93" s="18">
        <v>173</v>
      </c>
      <c r="E93" s="19">
        <v>0</v>
      </c>
      <c r="F93" s="19">
        <v>137</v>
      </c>
      <c r="G93" s="19">
        <v>20</v>
      </c>
      <c r="H93" s="20">
        <v>157</v>
      </c>
      <c r="I93" s="21">
        <v>0.90751445086705207</v>
      </c>
      <c r="J93" s="19">
        <v>11</v>
      </c>
      <c r="K93" s="19">
        <v>5</v>
      </c>
      <c r="L93" s="19">
        <v>0</v>
      </c>
      <c r="M93" s="19">
        <v>0</v>
      </c>
      <c r="N93" s="36">
        <v>16</v>
      </c>
      <c r="O93" s="37">
        <v>9.2485549132947972E-2</v>
      </c>
      <c r="P93" s="42">
        <f t="shared" si="7"/>
        <v>56</v>
      </c>
    </row>
    <row r="94" spans="1:16" x14ac:dyDescent="0.25">
      <c r="A94" s="16"/>
      <c r="B94" s="40" t="s">
        <v>98</v>
      </c>
      <c r="C94" s="18">
        <v>79</v>
      </c>
      <c r="D94" s="18">
        <v>79</v>
      </c>
      <c r="E94" s="19">
        <v>0</v>
      </c>
      <c r="F94" s="19">
        <v>5</v>
      </c>
      <c r="G94" s="19">
        <v>8</v>
      </c>
      <c r="H94" s="20">
        <v>13</v>
      </c>
      <c r="I94" s="21">
        <v>0.16455696202531644</v>
      </c>
      <c r="J94" s="19">
        <v>18</v>
      </c>
      <c r="K94" s="19">
        <v>27</v>
      </c>
      <c r="L94" s="19">
        <v>21</v>
      </c>
      <c r="M94" s="19">
        <v>0</v>
      </c>
      <c r="N94" s="36">
        <v>66</v>
      </c>
      <c r="O94" s="37">
        <v>0.83544303797468356</v>
      </c>
      <c r="P94" s="42">
        <f t="shared" si="7"/>
        <v>1</v>
      </c>
    </row>
    <row r="95" spans="1:16" x14ac:dyDescent="0.25">
      <c r="A95" s="16"/>
      <c r="B95" s="40" t="s">
        <v>99</v>
      </c>
      <c r="C95" s="18">
        <v>401</v>
      </c>
      <c r="D95" s="18">
        <v>399</v>
      </c>
      <c r="E95" s="19">
        <v>0</v>
      </c>
      <c r="F95" s="19">
        <v>231</v>
      </c>
      <c r="G95" s="19">
        <v>84</v>
      </c>
      <c r="H95" s="20">
        <v>315</v>
      </c>
      <c r="I95" s="21">
        <v>0.78947368421052633</v>
      </c>
      <c r="J95" s="19">
        <v>57</v>
      </c>
      <c r="K95" s="19">
        <v>20</v>
      </c>
      <c r="L95" s="19">
        <v>7</v>
      </c>
      <c r="M95" s="19">
        <v>0</v>
      </c>
      <c r="N95" s="36">
        <v>84</v>
      </c>
      <c r="O95" s="37">
        <v>0.21052631578947367</v>
      </c>
      <c r="P95" s="42">
        <f t="shared" si="7"/>
        <v>22</v>
      </c>
    </row>
    <row r="96" spans="1:16" x14ac:dyDescent="0.25">
      <c r="A96" s="16"/>
      <c r="B96" s="40" t="s">
        <v>100</v>
      </c>
      <c r="C96" s="18">
        <v>11</v>
      </c>
      <c r="D96" s="18">
        <v>10</v>
      </c>
      <c r="E96" s="19">
        <v>0</v>
      </c>
      <c r="F96" s="19">
        <v>7</v>
      </c>
      <c r="G96" s="19">
        <v>1</v>
      </c>
      <c r="H96" s="20">
        <v>8</v>
      </c>
      <c r="I96" s="21">
        <v>0.8</v>
      </c>
      <c r="J96" s="19">
        <v>1</v>
      </c>
      <c r="K96" s="19">
        <v>0</v>
      </c>
      <c r="L96" s="19">
        <v>1</v>
      </c>
      <c r="M96" s="19">
        <v>0</v>
      </c>
      <c r="N96" s="36">
        <v>2</v>
      </c>
      <c r="O96" s="37">
        <v>0.2</v>
      </c>
      <c r="P96" s="42">
        <f t="shared" si="7"/>
        <v>24</v>
      </c>
    </row>
    <row r="97" spans="1:16" s="15" customFormat="1" x14ac:dyDescent="0.25">
      <c r="A97" s="23">
        <v>9</v>
      </c>
      <c r="B97" s="11" t="s">
        <v>101</v>
      </c>
      <c r="C97" s="13">
        <v>549</v>
      </c>
      <c r="D97" s="13">
        <v>546</v>
      </c>
      <c r="E97" s="13">
        <v>0</v>
      </c>
      <c r="F97" s="13">
        <v>438</v>
      </c>
      <c r="G97" s="13">
        <v>77</v>
      </c>
      <c r="H97" s="13">
        <v>515</v>
      </c>
      <c r="I97" s="24">
        <v>0.9432234432234432</v>
      </c>
      <c r="J97" s="13">
        <v>21</v>
      </c>
      <c r="K97" s="13">
        <v>8</v>
      </c>
      <c r="L97" s="13">
        <v>2</v>
      </c>
      <c r="M97" s="13">
        <v>0</v>
      </c>
      <c r="N97" s="13">
        <v>31</v>
      </c>
      <c r="O97" s="14">
        <v>5.6776556776556776E-2</v>
      </c>
      <c r="P97" s="42"/>
    </row>
    <row r="98" spans="1:16" x14ac:dyDescent="0.25">
      <c r="A98" s="16"/>
      <c r="B98" s="17" t="s">
        <v>102</v>
      </c>
      <c r="C98" s="18">
        <v>80</v>
      </c>
      <c r="D98" s="18">
        <v>78</v>
      </c>
      <c r="E98" s="19">
        <v>0</v>
      </c>
      <c r="F98" s="19">
        <v>64</v>
      </c>
      <c r="G98" s="19">
        <v>13</v>
      </c>
      <c r="H98" s="20">
        <v>77</v>
      </c>
      <c r="I98" s="21">
        <v>0.98717948717948723</v>
      </c>
      <c r="J98" s="19">
        <v>1</v>
      </c>
      <c r="K98" s="19">
        <v>0</v>
      </c>
      <c r="L98" s="19">
        <v>0</v>
      </c>
      <c r="M98" s="19">
        <v>0</v>
      </c>
      <c r="N98" s="36">
        <v>1</v>
      </c>
      <c r="O98" s="37">
        <v>1.282051282051282E-2</v>
      </c>
      <c r="P98" s="42">
        <f>RANK(O98,anhss,0)</f>
        <v>84</v>
      </c>
    </row>
    <row r="99" spans="1:16" x14ac:dyDescent="0.25">
      <c r="A99" s="16"/>
      <c r="B99" s="17" t="s">
        <v>103</v>
      </c>
      <c r="C99" s="18">
        <v>36</v>
      </c>
      <c r="D99" s="18">
        <v>36</v>
      </c>
      <c r="E99" s="19">
        <v>0</v>
      </c>
      <c r="F99" s="19">
        <v>31</v>
      </c>
      <c r="G99" s="19">
        <v>4</v>
      </c>
      <c r="H99" s="20">
        <v>35</v>
      </c>
      <c r="I99" s="21">
        <v>0.97222222222222221</v>
      </c>
      <c r="J99" s="19">
        <v>1</v>
      </c>
      <c r="K99" s="19">
        <v>0</v>
      </c>
      <c r="L99" s="19">
        <v>0</v>
      </c>
      <c r="M99" s="19">
        <v>0</v>
      </c>
      <c r="N99" s="36">
        <v>1</v>
      </c>
      <c r="O99" s="37">
        <v>2.7777777777777776E-2</v>
      </c>
      <c r="P99" s="42">
        <f>RANK(O99,anhss,0)</f>
        <v>82</v>
      </c>
    </row>
    <row r="100" spans="1:16" x14ac:dyDescent="0.25">
      <c r="A100" s="16"/>
      <c r="B100" s="17" t="s">
        <v>104</v>
      </c>
      <c r="C100" s="18">
        <v>191</v>
      </c>
      <c r="D100" s="18">
        <v>190</v>
      </c>
      <c r="E100" s="19">
        <v>0</v>
      </c>
      <c r="F100" s="19">
        <v>161</v>
      </c>
      <c r="G100" s="19">
        <v>22</v>
      </c>
      <c r="H100" s="20">
        <v>183</v>
      </c>
      <c r="I100" s="21">
        <v>0.9631578947368421</v>
      </c>
      <c r="J100" s="19">
        <v>5</v>
      </c>
      <c r="K100" s="19">
        <v>2</v>
      </c>
      <c r="L100" s="19">
        <v>0</v>
      </c>
      <c r="M100" s="19">
        <v>0</v>
      </c>
      <c r="N100" s="36">
        <v>7</v>
      </c>
      <c r="O100" s="37">
        <v>3.6842105263157891E-2</v>
      </c>
      <c r="P100" s="42">
        <f>RANK(O100,anhss,0)</f>
        <v>81</v>
      </c>
    </row>
    <row r="101" spans="1:16" x14ac:dyDescent="0.25">
      <c r="A101" s="16"/>
      <c r="B101" s="17" t="s">
        <v>105</v>
      </c>
      <c r="C101" s="18">
        <v>188</v>
      </c>
      <c r="D101" s="18">
        <v>188</v>
      </c>
      <c r="E101" s="19">
        <v>0</v>
      </c>
      <c r="F101" s="19">
        <v>138</v>
      </c>
      <c r="G101" s="19">
        <v>31</v>
      </c>
      <c r="H101" s="20">
        <v>169</v>
      </c>
      <c r="I101" s="21">
        <v>0.89893617021276595</v>
      </c>
      <c r="J101" s="19">
        <v>11</v>
      </c>
      <c r="K101" s="19">
        <v>6</v>
      </c>
      <c r="L101" s="19">
        <v>2</v>
      </c>
      <c r="M101" s="19">
        <v>0</v>
      </c>
      <c r="N101" s="36">
        <v>19</v>
      </c>
      <c r="O101" s="37">
        <v>0.10106382978723404</v>
      </c>
      <c r="P101" s="42">
        <f>RANK(O101,anhss,0)</f>
        <v>51</v>
      </c>
    </row>
    <row r="102" spans="1:16" x14ac:dyDescent="0.25">
      <c r="A102" s="16"/>
      <c r="B102" s="17" t="s">
        <v>106</v>
      </c>
      <c r="C102" s="18">
        <v>54</v>
      </c>
      <c r="D102" s="18">
        <v>54</v>
      </c>
      <c r="E102" s="19">
        <v>0</v>
      </c>
      <c r="F102" s="19">
        <v>44</v>
      </c>
      <c r="G102" s="19">
        <v>7</v>
      </c>
      <c r="H102" s="20">
        <v>51</v>
      </c>
      <c r="I102" s="21">
        <v>0.94444444444444442</v>
      </c>
      <c r="J102" s="19">
        <v>3</v>
      </c>
      <c r="K102" s="19">
        <v>0</v>
      </c>
      <c r="L102" s="19">
        <v>0</v>
      </c>
      <c r="M102" s="19">
        <v>0</v>
      </c>
      <c r="N102" s="36">
        <v>3</v>
      </c>
      <c r="O102" s="37">
        <v>5.5555555555555552E-2</v>
      </c>
      <c r="P102" s="42">
        <f>RANK(O102,anhss,0)</f>
        <v>73</v>
      </c>
    </row>
    <row r="103" spans="1:16" s="15" customFormat="1" x14ac:dyDescent="0.25">
      <c r="A103" s="10">
        <v>10</v>
      </c>
      <c r="B103" s="11" t="s">
        <v>107</v>
      </c>
      <c r="C103" s="13">
        <v>87</v>
      </c>
      <c r="D103" s="13">
        <v>85</v>
      </c>
      <c r="E103" s="28">
        <v>0</v>
      </c>
      <c r="F103" s="28">
        <v>66</v>
      </c>
      <c r="G103" s="28">
        <v>11</v>
      </c>
      <c r="H103" s="13">
        <v>77</v>
      </c>
      <c r="I103" s="24">
        <v>0.90588235294117647</v>
      </c>
      <c r="J103" s="28">
        <v>5</v>
      </c>
      <c r="K103" s="28">
        <v>0</v>
      </c>
      <c r="L103" s="28">
        <v>3</v>
      </c>
      <c r="M103" s="28">
        <v>0</v>
      </c>
      <c r="N103" s="12">
        <v>8</v>
      </c>
      <c r="O103" s="14">
        <v>9.4117647058823528E-2</v>
      </c>
      <c r="P103" s="43"/>
    </row>
    <row r="104" spans="1:16" x14ac:dyDescent="0.25">
      <c r="A104" s="58" t="s">
        <v>9</v>
      </c>
      <c r="B104" s="58"/>
      <c r="C104" s="29">
        <v>14597</v>
      </c>
      <c r="D104" s="30">
        <v>14512</v>
      </c>
      <c r="E104" s="31">
        <v>0</v>
      </c>
      <c r="F104" s="31">
        <v>9571</v>
      </c>
      <c r="G104" s="31">
        <v>2336</v>
      </c>
      <c r="H104" s="32">
        <v>11907</v>
      </c>
      <c r="I104" s="21">
        <v>0.82049338478500555</v>
      </c>
      <c r="J104" s="31">
        <v>1325</v>
      </c>
      <c r="K104" s="31">
        <v>861</v>
      </c>
      <c r="L104" s="31">
        <v>419</v>
      </c>
      <c r="M104" s="31">
        <v>0</v>
      </c>
      <c r="N104" s="41">
        <v>2605</v>
      </c>
      <c r="O104" s="37">
        <v>0.17950661521499447</v>
      </c>
      <c r="P104" s="42"/>
    </row>
    <row r="106" spans="1:16" ht="16.5" x14ac:dyDescent="0.25">
      <c r="F106" s="59" t="s">
        <v>108</v>
      </c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6" ht="16.5" x14ac:dyDescent="0.25">
      <c r="F107" s="60" t="s">
        <v>109</v>
      </c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1:16" ht="16.5" x14ac:dyDescent="0.25"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6" ht="16.5" x14ac:dyDescent="0.25"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6" ht="16.5" x14ac:dyDescent="0.25"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6" ht="16.5" x14ac:dyDescent="0.25"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6" ht="16.5" x14ac:dyDescent="0.25">
      <c r="A112" s="1"/>
      <c r="B112" s="1"/>
      <c r="C112" s="1"/>
      <c r="D112" s="1"/>
      <c r="F112" s="60" t="s">
        <v>110</v>
      </c>
      <c r="G112" s="60"/>
      <c r="H112" s="60"/>
      <c r="I112" s="60"/>
      <c r="J112" s="60"/>
      <c r="K112" s="60"/>
      <c r="L112" s="60"/>
      <c r="M112" s="60"/>
      <c r="N112" s="60"/>
      <c r="O112" s="60"/>
    </row>
    <row r="113" spans="16:16" x14ac:dyDescent="0.25">
      <c r="P113" s="1"/>
    </row>
    <row r="114" spans="16:16" x14ac:dyDescent="0.25">
      <c r="P114" s="1"/>
    </row>
  </sheetData>
  <mergeCells count="13">
    <mergeCell ref="A1:G1"/>
    <mergeCell ref="A4:O4"/>
    <mergeCell ref="A5:A6"/>
    <mergeCell ref="B5:B6"/>
    <mergeCell ref="C5:C6"/>
    <mergeCell ref="D5:D6"/>
    <mergeCell ref="E5:I5"/>
    <mergeCell ref="J5:O5"/>
    <mergeCell ref="P5:P6"/>
    <mergeCell ref="A104:B104"/>
    <mergeCell ref="F106:O106"/>
    <mergeCell ref="F107:O107"/>
    <mergeCell ref="F112:O1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4"/>
  <sheetViews>
    <sheetView zoomScale="85" zoomScaleNormal="85" workbookViewId="0">
      <selection activeCell="J110" sqref="J110"/>
    </sheetView>
  </sheetViews>
  <sheetFormatPr defaultRowHeight="15" x14ac:dyDescent="0.25"/>
  <cols>
    <col min="1" max="1" width="3.85546875" style="33" customWidth="1"/>
    <col min="2" max="2" width="25.7109375" style="34" customWidth="1"/>
    <col min="3" max="3" width="8.140625" style="33" customWidth="1"/>
    <col min="4" max="4" width="6.42578125" style="33" customWidth="1"/>
    <col min="5" max="5" width="3.5703125" style="1" customWidth="1"/>
    <col min="6" max="6" width="5.28515625" style="1" customWidth="1"/>
    <col min="7" max="7" width="3.7109375" style="1" customWidth="1"/>
    <col min="8" max="8" width="4.85546875" style="1" customWidth="1"/>
    <col min="9" max="9" width="4.42578125" style="1" bestFit="1" customWidth="1"/>
    <col min="10" max="10" width="4.7109375" style="1" customWidth="1"/>
    <col min="11" max="11" width="4.85546875" style="1" customWidth="1"/>
    <col min="12" max="14" width="4.7109375" style="1" customWidth="1"/>
    <col min="15" max="15" width="4.85546875" style="1" customWidth="1"/>
    <col min="16" max="18" width="4.7109375" style="1" customWidth="1"/>
    <col min="19" max="19" width="4.42578125" style="1" customWidth="1"/>
    <col min="20" max="20" width="4.7109375" style="1" customWidth="1"/>
    <col min="21" max="21" width="4.28515625" style="1" customWidth="1"/>
    <col min="22" max="22" width="4.7109375" style="1" customWidth="1"/>
    <col min="23" max="23" width="4.5703125" style="1" customWidth="1"/>
    <col min="24" max="24" width="4.7109375" style="1" customWidth="1"/>
    <col min="25" max="25" width="6.7109375" style="1" bestFit="1" customWidth="1"/>
    <col min="26" max="26" width="9.140625" style="2" customWidth="1"/>
    <col min="27" max="30" width="5.5703125" style="1" bestFit="1" customWidth="1"/>
    <col min="31" max="31" width="6" style="1" bestFit="1" customWidth="1"/>
    <col min="32" max="34" width="5.5703125" style="1" bestFit="1" customWidth="1"/>
    <col min="35" max="35" width="5" style="1" customWidth="1"/>
    <col min="36" max="36" width="4.7109375" style="1" customWidth="1"/>
    <col min="37" max="37" width="4.85546875" style="1" customWidth="1"/>
    <col min="38" max="40" width="4.7109375" style="1" customWidth="1"/>
    <col min="41" max="41" width="4.42578125" style="1" bestFit="1" customWidth="1"/>
    <col min="42" max="42" width="5" style="1" bestFit="1" customWidth="1"/>
    <col min="43" max="43" width="4.42578125" style="1" bestFit="1" customWidth="1"/>
    <col min="44" max="44" width="4.7109375" style="1" customWidth="1"/>
    <col min="45" max="45" width="4" style="1" customWidth="1"/>
    <col min="46" max="46" width="4.7109375" style="1" customWidth="1"/>
    <col min="47" max="47" width="4" style="1" customWidth="1"/>
    <col min="48" max="48" width="6.7109375" style="1" bestFit="1" customWidth="1"/>
    <col min="49" max="49" width="9.140625" style="2" customWidth="1"/>
    <col min="50" max="50" width="8" style="2" customWidth="1"/>
    <col min="51" max="51" width="9.140625" style="1" customWidth="1"/>
    <col min="52" max="16384" width="9.140625" style="1"/>
  </cols>
  <sheetData>
    <row r="1" spans="1:50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50" x14ac:dyDescent="0.25">
      <c r="A2" s="3" t="s">
        <v>1</v>
      </c>
      <c r="B2" s="4"/>
      <c r="C2" s="5"/>
      <c r="D2" s="5"/>
      <c r="E2" s="5"/>
      <c r="F2" s="5"/>
      <c r="G2" s="5"/>
      <c r="H2" s="5"/>
    </row>
    <row r="4" spans="1:50" ht="18.75" x14ac:dyDescent="0.3">
      <c r="A4" s="62" t="s">
        <v>117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1"/>
    </row>
    <row r="5" spans="1:50" x14ac:dyDescent="0.25">
      <c r="A5" s="63" t="s">
        <v>3</v>
      </c>
      <c r="B5" s="65" t="s">
        <v>4</v>
      </c>
      <c r="C5" s="67" t="s">
        <v>5</v>
      </c>
      <c r="D5" s="67" t="s">
        <v>6</v>
      </c>
      <c r="E5" s="58" t="s">
        <v>7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 t="s">
        <v>8</v>
      </c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69" t="s">
        <v>123</v>
      </c>
    </row>
    <row r="6" spans="1:50" s="9" customFormat="1" ht="25.5" x14ac:dyDescent="0.25">
      <c r="A6" s="64"/>
      <c r="B6" s="66"/>
      <c r="C6" s="68"/>
      <c r="D6" s="68"/>
      <c r="E6" s="6">
        <v>0</v>
      </c>
      <c r="F6" s="6">
        <v>0.25</v>
      </c>
      <c r="G6" s="6">
        <v>0.5</v>
      </c>
      <c r="H6" s="6">
        <v>0.75</v>
      </c>
      <c r="I6" s="6">
        <v>1</v>
      </c>
      <c r="J6" s="6">
        <v>1.25</v>
      </c>
      <c r="K6" s="6">
        <v>1.5</v>
      </c>
      <c r="L6" s="6">
        <v>1.75</v>
      </c>
      <c r="M6" s="6">
        <v>2</v>
      </c>
      <c r="N6" s="6">
        <v>2.25</v>
      </c>
      <c r="O6" s="6">
        <v>2.5</v>
      </c>
      <c r="P6" s="6">
        <v>2.75</v>
      </c>
      <c r="Q6" s="6">
        <v>3</v>
      </c>
      <c r="R6" s="6">
        <v>3.25</v>
      </c>
      <c r="S6" s="6">
        <v>3.5</v>
      </c>
      <c r="T6" s="6">
        <v>3.75</v>
      </c>
      <c r="U6" s="6">
        <v>4</v>
      </c>
      <c r="V6" s="6">
        <v>4.25</v>
      </c>
      <c r="W6" s="6">
        <v>4.5</v>
      </c>
      <c r="X6" s="6">
        <v>4.75</v>
      </c>
      <c r="Y6" s="7" t="s">
        <v>9</v>
      </c>
      <c r="Z6" s="8" t="s">
        <v>10</v>
      </c>
      <c r="AA6" s="6">
        <v>5</v>
      </c>
      <c r="AB6" s="6">
        <v>5.25</v>
      </c>
      <c r="AC6" s="6">
        <v>5.5</v>
      </c>
      <c r="AD6" s="6">
        <v>5.75</v>
      </c>
      <c r="AE6" s="6">
        <v>6</v>
      </c>
      <c r="AF6" s="6">
        <v>6.25</v>
      </c>
      <c r="AG6" s="6">
        <v>6.5</v>
      </c>
      <c r="AH6" s="6">
        <v>6.75</v>
      </c>
      <c r="AI6" s="6">
        <v>7</v>
      </c>
      <c r="AJ6" s="6">
        <v>7.25</v>
      </c>
      <c r="AK6" s="6">
        <v>7.5</v>
      </c>
      <c r="AL6" s="6">
        <v>7.75</v>
      </c>
      <c r="AM6" s="6">
        <v>8</v>
      </c>
      <c r="AN6" s="6">
        <v>8.25</v>
      </c>
      <c r="AO6" s="6">
        <v>8.5</v>
      </c>
      <c r="AP6" s="6">
        <v>8.75</v>
      </c>
      <c r="AQ6" s="6">
        <v>9</v>
      </c>
      <c r="AR6" s="6">
        <v>9.25</v>
      </c>
      <c r="AS6" s="6">
        <v>9.5</v>
      </c>
      <c r="AT6" s="6">
        <v>9.75</v>
      </c>
      <c r="AU6" s="6">
        <v>10</v>
      </c>
      <c r="AV6" s="7" t="s">
        <v>9</v>
      </c>
      <c r="AW6" s="8" t="s">
        <v>10</v>
      </c>
      <c r="AX6" s="69"/>
    </row>
    <row r="7" spans="1:50" s="15" customFormat="1" x14ac:dyDescent="0.25">
      <c r="A7" s="10">
        <v>1</v>
      </c>
      <c r="B7" s="11" t="s">
        <v>11</v>
      </c>
      <c r="C7" s="12">
        <v>584</v>
      </c>
      <c r="D7" s="12">
        <v>582</v>
      </c>
      <c r="E7" s="12">
        <v>0</v>
      </c>
      <c r="F7" s="12">
        <v>2</v>
      </c>
      <c r="G7" s="12">
        <v>1</v>
      </c>
      <c r="H7" s="12">
        <v>1</v>
      </c>
      <c r="I7" s="12">
        <v>5</v>
      </c>
      <c r="J7" s="12">
        <v>4</v>
      </c>
      <c r="K7" s="12">
        <v>14</v>
      </c>
      <c r="L7" s="12">
        <v>23</v>
      </c>
      <c r="M7" s="12">
        <v>43</v>
      </c>
      <c r="N7" s="12">
        <v>78</v>
      </c>
      <c r="O7" s="12">
        <v>65</v>
      </c>
      <c r="P7" s="12">
        <v>54</v>
      </c>
      <c r="Q7" s="12">
        <v>50</v>
      </c>
      <c r="R7" s="12">
        <v>34</v>
      </c>
      <c r="S7" s="12">
        <v>34</v>
      </c>
      <c r="T7" s="12">
        <v>30</v>
      </c>
      <c r="U7" s="12">
        <v>26</v>
      </c>
      <c r="V7" s="12">
        <v>15</v>
      </c>
      <c r="W7" s="12">
        <v>15</v>
      </c>
      <c r="X7" s="12">
        <v>22</v>
      </c>
      <c r="Y7" s="12">
        <v>516</v>
      </c>
      <c r="Z7" s="14">
        <v>0.88659793814432986</v>
      </c>
      <c r="AA7" s="12">
        <v>7</v>
      </c>
      <c r="AB7" s="12">
        <v>8</v>
      </c>
      <c r="AC7" s="12">
        <v>9</v>
      </c>
      <c r="AD7" s="12">
        <v>8</v>
      </c>
      <c r="AE7" s="12">
        <v>10</v>
      </c>
      <c r="AF7" s="12">
        <v>6</v>
      </c>
      <c r="AG7" s="12">
        <v>4</v>
      </c>
      <c r="AH7" s="12">
        <v>3</v>
      </c>
      <c r="AI7" s="12">
        <v>2</v>
      </c>
      <c r="AJ7" s="12">
        <v>4</v>
      </c>
      <c r="AK7" s="12">
        <v>2</v>
      </c>
      <c r="AL7" s="12">
        <v>1</v>
      </c>
      <c r="AM7" s="12">
        <v>2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66</v>
      </c>
      <c r="AW7" s="14">
        <v>0.1134020618556701</v>
      </c>
      <c r="AX7" s="14"/>
    </row>
    <row r="8" spans="1:50" x14ac:dyDescent="0.25">
      <c r="A8" s="16"/>
      <c r="B8" s="17" t="s">
        <v>12</v>
      </c>
      <c r="C8" s="18">
        <v>27</v>
      </c>
      <c r="D8" s="18">
        <v>27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4</v>
      </c>
      <c r="N8" s="19">
        <v>5</v>
      </c>
      <c r="O8" s="19">
        <v>3</v>
      </c>
      <c r="P8" s="19">
        <v>2</v>
      </c>
      <c r="Q8" s="19">
        <v>6</v>
      </c>
      <c r="R8" s="19">
        <v>1</v>
      </c>
      <c r="S8" s="19">
        <v>0</v>
      </c>
      <c r="T8" s="19">
        <v>0</v>
      </c>
      <c r="U8" s="19">
        <v>1</v>
      </c>
      <c r="V8" s="19">
        <v>1</v>
      </c>
      <c r="W8" s="19">
        <v>1</v>
      </c>
      <c r="X8" s="19">
        <v>0</v>
      </c>
      <c r="Y8" s="20">
        <v>24</v>
      </c>
      <c r="Z8" s="21">
        <v>0.88888888888888884</v>
      </c>
      <c r="AA8" s="19">
        <v>0</v>
      </c>
      <c r="AB8" s="19">
        <v>0</v>
      </c>
      <c r="AC8" s="19">
        <v>0</v>
      </c>
      <c r="AD8" s="19">
        <v>2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1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20">
        <v>3</v>
      </c>
      <c r="AW8" s="21">
        <v>0.1111111111111111</v>
      </c>
      <c r="AX8" s="42">
        <f t="shared" ref="AX8:AX13" si="0">RANK(AW8,toanss,0)</f>
        <v>66</v>
      </c>
    </row>
    <row r="9" spans="1:50" x14ac:dyDescent="0.25">
      <c r="A9" s="16"/>
      <c r="B9" s="17" t="s">
        <v>13</v>
      </c>
      <c r="C9" s="18">
        <v>97</v>
      </c>
      <c r="D9" s="18">
        <v>96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v>1</v>
      </c>
      <c r="L9" s="19">
        <v>3</v>
      </c>
      <c r="M9" s="19">
        <v>7</v>
      </c>
      <c r="N9" s="19">
        <v>11</v>
      </c>
      <c r="O9" s="19">
        <v>12</v>
      </c>
      <c r="P9" s="19">
        <v>13</v>
      </c>
      <c r="Q9" s="19">
        <v>4</v>
      </c>
      <c r="R9" s="19">
        <v>7</v>
      </c>
      <c r="S9" s="19">
        <v>6</v>
      </c>
      <c r="T9" s="19">
        <v>8</v>
      </c>
      <c r="U9" s="19">
        <v>6</v>
      </c>
      <c r="V9" s="19">
        <v>0</v>
      </c>
      <c r="W9" s="19">
        <v>1</v>
      </c>
      <c r="X9" s="19">
        <v>5</v>
      </c>
      <c r="Y9" s="20">
        <v>85</v>
      </c>
      <c r="Z9" s="21">
        <v>0.88541666666666663</v>
      </c>
      <c r="AA9" s="19">
        <v>2</v>
      </c>
      <c r="AB9" s="19">
        <v>1</v>
      </c>
      <c r="AC9" s="19">
        <v>0</v>
      </c>
      <c r="AD9" s="19">
        <v>2</v>
      </c>
      <c r="AE9" s="19">
        <v>3</v>
      </c>
      <c r="AF9" s="19">
        <v>1</v>
      </c>
      <c r="AG9" s="19">
        <v>0</v>
      </c>
      <c r="AH9" s="19">
        <v>1</v>
      </c>
      <c r="AI9" s="19">
        <v>1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20">
        <v>11</v>
      </c>
      <c r="AW9" s="21">
        <v>0.11458333333333333</v>
      </c>
      <c r="AX9" s="42">
        <f t="shared" si="0"/>
        <v>63</v>
      </c>
    </row>
    <row r="10" spans="1:50" x14ac:dyDescent="0.25">
      <c r="A10" s="16"/>
      <c r="B10" s="17" t="s">
        <v>14</v>
      </c>
      <c r="C10" s="18">
        <v>161</v>
      </c>
      <c r="D10" s="18">
        <v>161</v>
      </c>
      <c r="E10" s="19">
        <v>0</v>
      </c>
      <c r="F10" s="19">
        <v>0</v>
      </c>
      <c r="G10" s="19">
        <v>0</v>
      </c>
      <c r="H10" s="19">
        <v>1</v>
      </c>
      <c r="I10" s="19">
        <v>1</v>
      </c>
      <c r="J10" s="19">
        <v>1</v>
      </c>
      <c r="K10" s="19">
        <v>6</v>
      </c>
      <c r="L10" s="19">
        <v>5</v>
      </c>
      <c r="M10" s="19">
        <v>8</v>
      </c>
      <c r="N10" s="19">
        <v>21</v>
      </c>
      <c r="O10" s="19">
        <v>22</v>
      </c>
      <c r="P10" s="19">
        <v>11</v>
      </c>
      <c r="Q10" s="19">
        <v>13</v>
      </c>
      <c r="R10" s="19">
        <v>13</v>
      </c>
      <c r="S10" s="19">
        <v>8</v>
      </c>
      <c r="T10" s="19">
        <v>10</v>
      </c>
      <c r="U10" s="19">
        <v>6</v>
      </c>
      <c r="V10" s="19">
        <v>8</v>
      </c>
      <c r="W10" s="19">
        <v>4</v>
      </c>
      <c r="X10" s="19">
        <v>6</v>
      </c>
      <c r="Y10" s="20">
        <v>144</v>
      </c>
      <c r="Z10" s="21">
        <v>0.89440993788819878</v>
      </c>
      <c r="AA10" s="19">
        <v>2</v>
      </c>
      <c r="AB10" s="19">
        <v>3</v>
      </c>
      <c r="AC10" s="19">
        <v>4</v>
      </c>
      <c r="AD10" s="19">
        <v>1</v>
      </c>
      <c r="AE10" s="19">
        <v>1</v>
      </c>
      <c r="AF10" s="19">
        <v>0</v>
      </c>
      <c r="AG10" s="19">
        <v>2</v>
      </c>
      <c r="AH10" s="19">
        <v>0</v>
      </c>
      <c r="AI10" s="19">
        <v>1</v>
      </c>
      <c r="AJ10" s="19">
        <v>2</v>
      </c>
      <c r="AK10" s="19">
        <v>1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20">
        <v>17</v>
      </c>
      <c r="AW10" s="21">
        <v>0.10559006211180125</v>
      </c>
      <c r="AX10" s="42">
        <f t="shared" si="0"/>
        <v>67</v>
      </c>
    </row>
    <row r="11" spans="1:50" x14ac:dyDescent="0.25">
      <c r="A11" s="16"/>
      <c r="B11" s="17" t="s">
        <v>15</v>
      </c>
      <c r="C11" s="18">
        <v>158</v>
      </c>
      <c r="D11" s="18">
        <v>157</v>
      </c>
      <c r="E11" s="19">
        <v>0</v>
      </c>
      <c r="F11" s="19">
        <v>2</v>
      </c>
      <c r="G11" s="19">
        <v>1</v>
      </c>
      <c r="H11" s="19">
        <v>0</v>
      </c>
      <c r="I11" s="19">
        <v>3</v>
      </c>
      <c r="J11" s="19">
        <v>1</v>
      </c>
      <c r="K11" s="19">
        <v>5</v>
      </c>
      <c r="L11" s="19">
        <v>10</v>
      </c>
      <c r="M11" s="19">
        <v>16</v>
      </c>
      <c r="N11" s="19">
        <v>27</v>
      </c>
      <c r="O11" s="19">
        <v>18</v>
      </c>
      <c r="P11" s="19">
        <v>13</v>
      </c>
      <c r="Q11" s="19">
        <v>13</v>
      </c>
      <c r="R11" s="19">
        <v>9</v>
      </c>
      <c r="S11" s="19">
        <v>8</v>
      </c>
      <c r="T11" s="19">
        <v>4</v>
      </c>
      <c r="U11" s="19">
        <v>7</v>
      </c>
      <c r="V11" s="19">
        <v>1</v>
      </c>
      <c r="W11" s="19">
        <v>4</v>
      </c>
      <c r="X11" s="19">
        <v>2</v>
      </c>
      <c r="Y11" s="20">
        <v>144</v>
      </c>
      <c r="Z11" s="21">
        <v>0.91719745222929938</v>
      </c>
      <c r="AA11" s="19">
        <v>1</v>
      </c>
      <c r="AB11" s="19">
        <v>0</v>
      </c>
      <c r="AC11" s="19">
        <v>3</v>
      </c>
      <c r="AD11" s="19">
        <v>0</v>
      </c>
      <c r="AE11" s="19">
        <v>3</v>
      </c>
      <c r="AF11" s="19">
        <v>2</v>
      </c>
      <c r="AG11" s="19">
        <v>1</v>
      </c>
      <c r="AH11" s="19">
        <v>1</v>
      </c>
      <c r="AI11" s="19">
        <v>0</v>
      </c>
      <c r="AJ11" s="19">
        <v>1</v>
      </c>
      <c r="AK11" s="19">
        <v>1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20">
        <v>13</v>
      </c>
      <c r="AW11" s="21">
        <v>8.2802547770700632E-2</v>
      </c>
      <c r="AX11" s="42">
        <f t="shared" si="0"/>
        <v>77</v>
      </c>
    </row>
    <row r="12" spans="1:50" x14ac:dyDescent="0.25">
      <c r="A12" s="16"/>
      <c r="B12" s="17" t="s">
        <v>16</v>
      </c>
      <c r="C12" s="18">
        <v>71</v>
      </c>
      <c r="D12" s="18">
        <v>71</v>
      </c>
      <c r="E12" s="19">
        <v>0</v>
      </c>
      <c r="F12" s="19">
        <v>0</v>
      </c>
      <c r="G12" s="19">
        <v>0</v>
      </c>
      <c r="H12" s="19">
        <v>0</v>
      </c>
      <c r="I12" s="19">
        <v>1</v>
      </c>
      <c r="J12" s="19">
        <v>1</v>
      </c>
      <c r="K12" s="19">
        <v>2</v>
      </c>
      <c r="L12" s="19">
        <v>5</v>
      </c>
      <c r="M12" s="19">
        <v>7</v>
      </c>
      <c r="N12" s="19">
        <v>8</v>
      </c>
      <c r="O12" s="19">
        <v>6</v>
      </c>
      <c r="P12" s="19">
        <v>8</v>
      </c>
      <c r="Q12" s="19">
        <v>7</v>
      </c>
      <c r="R12" s="19">
        <v>2</v>
      </c>
      <c r="S12" s="19">
        <v>4</v>
      </c>
      <c r="T12" s="19">
        <v>3</v>
      </c>
      <c r="U12" s="19">
        <v>4</v>
      </c>
      <c r="V12" s="19">
        <v>1</v>
      </c>
      <c r="W12" s="19">
        <v>2</v>
      </c>
      <c r="X12" s="19">
        <v>3</v>
      </c>
      <c r="Y12" s="20">
        <v>64</v>
      </c>
      <c r="Z12" s="21">
        <v>0.90140845070422537</v>
      </c>
      <c r="AA12" s="19">
        <v>1</v>
      </c>
      <c r="AB12" s="19">
        <v>1</v>
      </c>
      <c r="AC12" s="19">
        <v>0</v>
      </c>
      <c r="AD12" s="19">
        <v>0</v>
      </c>
      <c r="AE12" s="19">
        <v>0</v>
      </c>
      <c r="AF12" s="19">
        <v>2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1</v>
      </c>
      <c r="AM12" s="19">
        <v>2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20">
        <v>7</v>
      </c>
      <c r="AW12" s="21">
        <v>9.8591549295774641E-2</v>
      </c>
      <c r="AX12" s="42">
        <f t="shared" si="0"/>
        <v>73</v>
      </c>
    </row>
    <row r="13" spans="1:50" x14ac:dyDescent="0.25">
      <c r="A13" s="16"/>
      <c r="B13" s="22" t="s">
        <v>17</v>
      </c>
      <c r="C13" s="18">
        <v>70</v>
      </c>
      <c r="D13" s="18">
        <v>70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</v>
      </c>
      <c r="N13" s="19">
        <v>6</v>
      </c>
      <c r="O13" s="19">
        <v>4</v>
      </c>
      <c r="P13" s="19">
        <v>7</v>
      </c>
      <c r="Q13" s="19">
        <v>7</v>
      </c>
      <c r="R13" s="19">
        <v>2</v>
      </c>
      <c r="S13" s="19">
        <v>8</v>
      </c>
      <c r="T13" s="19">
        <v>5</v>
      </c>
      <c r="U13" s="19">
        <v>2</v>
      </c>
      <c r="V13" s="19">
        <v>4</v>
      </c>
      <c r="W13" s="19">
        <v>3</v>
      </c>
      <c r="X13" s="19">
        <v>6</v>
      </c>
      <c r="Y13" s="20">
        <v>55</v>
      </c>
      <c r="Z13" s="21">
        <v>0.7857142857142857</v>
      </c>
      <c r="AA13" s="19">
        <v>1</v>
      </c>
      <c r="AB13" s="19">
        <v>3</v>
      </c>
      <c r="AC13" s="19">
        <v>2</v>
      </c>
      <c r="AD13" s="19">
        <v>3</v>
      </c>
      <c r="AE13" s="19">
        <v>3</v>
      </c>
      <c r="AF13" s="19">
        <v>1</v>
      </c>
      <c r="AG13" s="19">
        <v>1</v>
      </c>
      <c r="AH13" s="19">
        <v>1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20">
        <v>15</v>
      </c>
      <c r="AW13" s="21">
        <v>0.21428571428571427</v>
      </c>
      <c r="AX13" s="42">
        <f t="shared" si="0"/>
        <v>26</v>
      </c>
    </row>
    <row r="14" spans="1:50" s="15" customFormat="1" x14ac:dyDescent="0.25">
      <c r="A14" s="23">
        <v>2</v>
      </c>
      <c r="B14" s="11" t="s">
        <v>18</v>
      </c>
      <c r="C14" s="13">
        <v>1680</v>
      </c>
      <c r="D14" s="13">
        <v>1675</v>
      </c>
      <c r="E14" s="13">
        <v>1</v>
      </c>
      <c r="F14" s="13">
        <v>4</v>
      </c>
      <c r="G14" s="13">
        <v>0</v>
      </c>
      <c r="H14" s="13">
        <v>4</v>
      </c>
      <c r="I14" s="13">
        <v>4</v>
      </c>
      <c r="J14" s="13">
        <v>9</v>
      </c>
      <c r="K14" s="13">
        <v>23</v>
      </c>
      <c r="L14" s="13">
        <v>38</v>
      </c>
      <c r="M14" s="13">
        <v>94</v>
      </c>
      <c r="N14" s="13">
        <v>197</v>
      </c>
      <c r="O14" s="13">
        <v>173</v>
      </c>
      <c r="P14" s="13">
        <v>156</v>
      </c>
      <c r="Q14" s="13">
        <v>141</v>
      </c>
      <c r="R14" s="13">
        <v>91</v>
      </c>
      <c r="S14" s="13">
        <v>100</v>
      </c>
      <c r="T14" s="13">
        <v>91</v>
      </c>
      <c r="U14" s="13">
        <v>73</v>
      </c>
      <c r="V14" s="13">
        <v>70</v>
      </c>
      <c r="W14" s="13">
        <v>55</v>
      </c>
      <c r="X14" s="13">
        <v>63</v>
      </c>
      <c r="Y14" s="13">
        <v>1387</v>
      </c>
      <c r="Z14" s="24">
        <v>0.82805970149253727</v>
      </c>
      <c r="AA14" s="13">
        <v>49</v>
      </c>
      <c r="AB14" s="13">
        <v>46</v>
      </c>
      <c r="AC14" s="13">
        <v>32</v>
      </c>
      <c r="AD14" s="13">
        <v>31</v>
      </c>
      <c r="AE14" s="13">
        <v>16</v>
      </c>
      <c r="AF14" s="13">
        <v>30</v>
      </c>
      <c r="AG14" s="13">
        <v>9</v>
      </c>
      <c r="AH14" s="13">
        <v>13</v>
      </c>
      <c r="AI14" s="13">
        <v>14</v>
      </c>
      <c r="AJ14" s="13">
        <v>12</v>
      </c>
      <c r="AK14" s="13">
        <v>8</v>
      </c>
      <c r="AL14" s="13">
        <v>8</v>
      </c>
      <c r="AM14" s="13">
        <v>5</v>
      </c>
      <c r="AN14" s="13">
        <v>3</v>
      </c>
      <c r="AO14" s="13">
        <v>2</v>
      </c>
      <c r="AP14" s="13">
        <v>4</v>
      </c>
      <c r="AQ14" s="13">
        <v>1</v>
      </c>
      <c r="AR14" s="13">
        <v>0</v>
      </c>
      <c r="AS14" s="13">
        <v>4</v>
      </c>
      <c r="AT14" s="13">
        <v>1</v>
      </c>
      <c r="AU14" s="13">
        <v>0</v>
      </c>
      <c r="AV14" s="13">
        <v>288</v>
      </c>
      <c r="AW14" s="24">
        <v>0.17194029850746267</v>
      </c>
      <c r="AX14" s="42"/>
    </row>
    <row r="15" spans="1:50" x14ac:dyDescent="0.25">
      <c r="A15" s="16"/>
      <c r="B15" s="17" t="s">
        <v>19</v>
      </c>
      <c r="C15" s="18">
        <v>6</v>
      </c>
      <c r="D15" s="18">
        <v>6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1</v>
      </c>
      <c r="Q15" s="19">
        <v>1</v>
      </c>
      <c r="R15" s="19">
        <v>0</v>
      </c>
      <c r="S15" s="19">
        <v>0</v>
      </c>
      <c r="T15" s="19">
        <v>0</v>
      </c>
      <c r="U15" s="19">
        <v>1</v>
      </c>
      <c r="V15" s="19">
        <v>0</v>
      </c>
      <c r="W15" s="19">
        <v>1</v>
      </c>
      <c r="X15" s="19">
        <v>0</v>
      </c>
      <c r="Y15" s="20">
        <v>5</v>
      </c>
      <c r="Z15" s="21">
        <v>0.83333333333333337</v>
      </c>
      <c r="AA15" s="19">
        <v>0</v>
      </c>
      <c r="AB15" s="19">
        <v>0</v>
      </c>
      <c r="AC15" s="19">
        <v>0</v>
      </c>
      <c r="AD15" s="19">
        <v>1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1</v>
      </c>
      <c r="AW15" s="21">
        <v>0.16666666666666666</v>
      </c>
      <c r="AX15" s="42">
        <f t="shared" ref="AX15:AX23" si="1">RANK(AW15,toanss,0)</f>
        <v>45</v>
      </c>
    </row>
    <row r="16" spans="1:50" x14ac:dyDescent="0.25">
      <c r="A16" s="16"/>
      <c r="B16" s="17" t="s">
        <v>20</v>
      </c>
      <c r="C16" s="18">
        <v>285</v>
      </c>
      <c r="D16" s="18">
        <v>284</v>
      </c>
      <c r="E16" s="19">
        <v>0</v>
      </c>
      <c r="F16" s="19">
        <v>0</v>
      </c>
      <c r="G16" s="19">
        <v>0</v>
      </c>
      <c r="H16" s="19">
        <v>0</v>
      </c>
      <c r="I16" s="19">
        <v>1</v>
      </c>
      <c r="J16" s="19">
        <v>5</v>
      </c>
      <c r="K16" s="19">
        <v>3</v>
      </c>
      <c r="L16" s="19">
        <v>10</v>
      </c>
      <c r="M16" s="19">
        <v>18</v>
      </c>
      <c r="N16" s="19">
        <v>30</v>
      </c>
      <c r="O16" s="19">
        <v>22</v>
      </c>
      <c r="P16" s="19">
        <v>21</v>
      </c>
      <c r="Q16" s="19">
        <v>18</v>
      </c>
      <c r="R16" s="19">
        <v>11</v>
      </c>
      <c r="S16" s="19">
        <v>19</v>
      </c>
      <c r="T16" s="19">
        <v>13</v>
      </c>
      <c r="U16" s="19">
        <v>12</v>
      </c>
      <c r="V16" s="19">
        <v>15</v>
      </c>
      <c r="W16" s="19">
        <v>8</v>
      </c>
      <c r="X16" s="19">
        <v>13</v>
      </c>
      <c r="Y16" s="20">
        <v>219</v>
      </c>
      <c r="Z16" s="21">
        <v>0.77112676056338025</v>
      </c>
      <c r="AA16" s="19">
        <v>7</v>
      </c>
      <c r="AB16" s="19">
        <v>12</v>
      </c>
      <c r="AC16" s="19">
        <v>4</v>
      </c>
      <c r="AD16" s="19">
        <v>6</v>
      </c>
      <c r="AE16" s="19">
        <v>3</v>
      </c>
      <c r="AF16" s="19">
        <v>7</v>
      </c>
      <c r="AG16" s="19">
        <v>4</v>
      </c>
      <c r="AH16" s="19">
        <v>1</v>
      </c>
      <c r="AI16" s="19">
        <v>3</v>
      </c>
      <c r="AJ16" s="19">
        <v>5</v>
      </c>
      <c r="AK16" s="19">
        <v>2</v>
      </c>
      <c r="AL16" s="19">
        <v>4</v>
      </c>
      <c r="AM16" s="19">
        <v>1</v>
      </c>
      <c r="AN16" s="19">
        <v>3</v>
      </c>
      <c r="AO16" s="19">
        <v>0</v>
      </c>
      <c r="AP16" s="19">
        <v>1</v>
      </c>
      <c r="AQ16" s="19">
        <v>1</v>
      </c>
      <c r="AR16" s="19">
        <v>0</v>
      </c>
      <c r="AS16" s="19">
        <v>0</v>
      </c>
      <c r="AT16" s="19">
        <v>1</v>
      </c>
      <c r="AU16" s="19">
        <v>0</v>
      </c>
      <c r="AV16" s="20">
        <v>65</v>
      </c>
      <c r="AW16" s="21">
        <v>0.22887323943661972</v>
      </c>
      <c r="AX16" s="42">
        <f t="shared" si="1"/>
        <v>23</v>
      </c>
    </row>
    <row r="17" spans="1:50" x14ac:dyDescent="0.25">
      <c r="A17" s="16"/>
      <c r="B17" s="17" t="s">
        <v>21</v>
      </c>
      <c r="C17" s="18">
        <v>119</v>
      </c>
      <c r="D17" s="18">
        <v>119</v>
      </c>
      <c r="E17" s="19">
        <v>0</v>
      </c>
      <c r="F17" s="19">
        <v>0</v>
      </c>
      <c r="G17" s="19">
        <v>0</v>
      </c>
      <c r="H17" s="19">
        <v>0</v>
      </c>
      <c r="I17" s="19">
        <v>1</v>
      </c>
      <c r="J17" s="19">
        <v>2</v>
      </c>
      <c r="K17" s="19">
        <v>1</v>
      </c>
      <c r="L17" s="19">
        <v>4</v>
      </c>
      <c r="M17" s="19">
        <v>3</v>
      </c>
      <c r="N17" s="19">
        <v>8</v>
      </c>
      <c r="O17" s="19">
        <v>17</v>
      </c>
      <c r="P17" s="19">
        <v>10</v>
      </c>
      <c r="Q17" s="19">
        <v>14</v>
      </c>
      <c r="R17" s="19">
        <v>8</v>
      </c>
      <c r="S17" s="19">
        <v>7</v>
      </c>
      <c r="T17" s="19">
        <v>7</v>
      </c>
      <c r="U17" s="19">
        <v>5</v>
      </c>
      <c r="V17" s="19">
        <v>7</v>
      </c>
      <c r="W17" s="19">
        <v>3</v>
      </c>
      <c r="X17" s="19">
        <v>5</v>
      </c>
      <c r="Y17" s="20">
        <v>102</v>
      </c>
      <c r="Z17" s="21">
        <v>0.8571428571428571</v>
      </c>
      <c r="AA17" s="19">
        <v>3</v>
      </c>
      <c r="AB17" s="19">
        <v>2</v>
      </c>
      <c r="AC17" s="19">
        <v>4</v>
      </c>
      <c r="AD17" s="19">
        <v>3</v>
      </c>
      <c r="AE17" s="19">
        <v>1</v>
      </c>
      <c r="AF17" s="19">
        <v>1</v>
      </c>
      <c r="AG17" s="19">
        <v>0</v>
      </c>
      <c r="AH17" s="19">
        <v>0</v>
      </c>
      <c r="AI17" s="19">
        <v>2</v>
      </c>
      <c r="AJ17" s="19">
        <v>0</v>
      </c>
      <c r="AK17" s="19">
        <v>0</v>
      </c>
      <c r="AL17" s="19">
        <v>1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20">
        <v>17</v>
      </c>
      <c r="AW17" s="21">
        <v>0.14285714285714285</v>
      </c>
      <c r="AX17" s="42">
        <f t="shared" si="1"/>
        <v>52</v>
      </c>
    </row>
    <row r="18" spans="1:50" x14ac:dyDescent="0.25">
      <c r="A18" s="16"/>
      <c r="B18" s="17" t="s">
        <v>22</v>
      </c>
      <c r="C18" s="18">
        <v>195</v>
      </c>
      <c r="D18" s="18">
        <v>194</v>
      </c>
      <c r="E18" s="19">
        <v>0</v>
      </c>
      <c r="F18" s="19">
        <v>1</v>
      </c>
      <c r="G18" s="19">
        <v>0</v>
      </c>
      <c r="H18" s="19">
        <v>0</v>
      </c>
      <c r="I18" s="19">
        <v>0</v>
      </c>
      <c r="J18" s="19">
        <v>1</v>
      </c>
      <c r="K18" s="19">
        <v>0</v>
      </c>
      <c r="L18" s="19">
        <v>4</v>
      </c>
      <c r="M18" s="19">
        <v>18</v>
      </c>
      <c r="N18" s="19">
        <v>38</v>
      </c>
      <c r="O18" s="19">
        <v>21</v>
      </c>
      <c r="P18" s="19">
        <v>16</v>
      </c>
      <c r="Q18" s="19">
        <v>13</v>
      </c>
      <c r="R18" s="19">
        <v>8</v>
      </c>
      <c r="S18" s="19">
        <v>9</v>
      </c>
      <c r="T18" s="19">
        <v>15</v>
      </c>
      <c r="U18" s="19">
        <v>5</v>
      </c>
      <c r="V18" s="19">
        <v>5</v>
      </c>
      <c r="W18" s="19">
        <v>5</v>
      </c>
      <c r="X18" s="19">
        <v>9</v>
      </c>
      <c r="Y18" s="20">
        <v>168</v>
      </c>
      <c r="Z18" s="21">
        <v>0.865979381443299</v>
      </c>
      <c r="AA18" s="19">
        <v>2</v>
      </c>
      <c r="AB18" s="19">
        <v>3</v>
      </c>
      <c r="AC18" s="19">
        <v>3</v>
      </c>
      <c r="AD18" s="19">
        <v>4</v>
      </c>
      <c r="AE18" s="19">
        <v>4</v>
      </c>
      <c r="AF18" s="19">
        <v>2</v>
      </c>
      <c r="AG18" s="19">
        <v>1</v>
      </c>
      <c r="AH18" s="19">
        <v>1</v>
      </c>
      <c r="AI18" s="19">
        <v>3</v>
      </c>
      <c r="AJ18" s="19">
        <v>0</v>
      </c>
      <c r="AK18" s="19">
        <v>1</v>
      </c>
      <c r="AL18" s="19">
        <v>1</v>
      </c>
      <c r="AM18" s="19">
        <v>0</v>
      </c>
      <c r="AN18" s="19">
        <v>0</v>
      </c>
      <c r="AO18" s="19">
        <v>1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20">
        <v>26</v>
      </c>
      <c r="AW18" s="21">
        <v>0.13402061855670103</v>
      </c>
      <c r="AX18" s="42">
        <f t="shared" si="1"/>
        <v>56</v>
      </c>
    </row>
    <row r="19" spans="1:50" x14ac:dyDescent="0.25">
      <c r="A19" s="16"/>
      <c r="B19" s="17" t="s">
        <v>23</v>
      </c>
      <c r="C19" s="18">
        <v>282</v>
      </c>
      <c r="D19" s="18">
        <v>280</v>
      </c>
      <c r="E19" s="19">
        <v>1</v>
      </c>
      <c r="F19" s="19">
        <v>1</v>
      </c>
      <c r="G19" s="19">
        <v>0</v>
      </c>
      <c r="H19" s="19">
        <v>4</v>
      </c>
      <c r="I19" s="19">
        <v>2</v>
      </c>
      <c r="J19" s="19">
        <v>1</v>
      </c>
      <c r="K19" s="19">
        <v>9</v>
      </c>
      <c r="L19" s="19">
        <v>8</v>
      </c>
      <c r="M19" s="19">
        <v>15</v>
      </c>
      <c r="N19" s="19">
        <v>29</v>
      </c>
      <c r="O19" s="19">
        <v>37</v>
      </c>
      <c r="P19" s="19">
        <v>31</v>
      </c>
      <c r="Q19" s="19">
        <v>31</v>
      </c>
      <c r="R19" s="19">
        <v>21</v>
      </c>
      <c r="S19" s="19">
        <v>16</v>
      </c>
      <c r="T19" s="19">
        <v>11</v>
      </c>
      <c r="U19" s="19">
        <v>8</v>
      </c>
      <c r="V19" s="19">
        <v>11</v>
      </c>
      <c r="W19" s="19">
        <v>7</v>
      </c>
      <c r="X19" s="19">
        <v>8</v>
      </c>
      <c r="Y19" s="20">
        <v>251</v>
      </c>
      <c r="Z19" s="21">
        <v>0.89642857142857146</v>
      </c>
      <c r="AA19" s="19">
        <v>6</v>
      </c>
      <c r="AB19" s="19">
        <v>6</v>
      </c>
      <c r="AC19" s="19">
        <v>5</v>
      </c>
      <c r="AD19" s="19">
        <v>1</v>
      </c>
      <c r="AE19" s="19">
        <v>2</v>
      </c>
      <c r="AF19" s="19">
        <v>2</v>
      </c>
      <c r="AG19" s="19">
        <v>0</v>
      </c>
      <c r="AH19" s="19">
        <v>4</v>
      </c>
      <c r="AI19" s="19">
        <v>0</v>
      </c>
      <c r="AJ19" s="19">
        <v>1</v>
      </c>
      <c r="AK19" s="19">
        <v>1</v>
      </c>
      <c r="AL19" s="19">
        <v>0</v>
      </c>
      <c r="AM19" s="19">
        <v>0</v>
      </c>
      <c r="AN19" s="19">
        <v>0</v>
      </c>
      <c r="AO19" s="19">
        <v>1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20">
        <v>29</v>
      </c>
      <c r="AW19" s="21">
        <v>0.10357142857142858</v>
      </c>
      <c r="AX19" s="42">
        <f t="shared" si="1"/>
        <v>70</v>
      </c>
    </row>
    <row r="20" spans="1:50" x14ac:dyDescent="0.25">
      <c r="A20" s="16"/>
      <c r="B20" s="17" t="s">
        <v>24</v>
      </c>
      <c r="C20" s="18">
        <v>95</v>
      </c>
      <c r="D20" s="18">
        <v>95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1</v>
      </c>
      <c r="M20" s="19">
        <v>2</v>
      </c>
      <c r="N20" s="19">
        <v>2</v>
      </c>
      <c r="O20" s="19">
        <v>2</v>
      </c>
      <c r="P20" s="19">
        <v>4</v>
      </c>
      <c r="Q20" s="19">
        <v>4</v>
      </c>
      <c r="R20" s="19">
        <v>5</v>
      </c>
      <c r="S20" s="19">
        <v>8</v>
      </c>
      <c r="T20" s="19">
        <v>4</v>
      </c>
      <c r="U20" s="19">
        <v>3</v>
      </c>
      <c r="V20" s="19">
        <v>2</v>
      </c>
      <c r="W20" s="19">
        <v>3</v>
      </c>
      <c r="X20" s="19">
        <v>3</v>
      </c>
      <c r="Y20" s="20">
        <v>43</v>
      </c>
      <c r="Z20" s="21">
        <v>0.45263157894736844</v>
      </c>
      <c r="AA20" s="19">
        <v>4</v>
      </c>
      <c r="AB20" s="19">
        <v>9</v>
      </c>
      <c r="AC20" s="19">
        <v>3</v>
      </c>
      <c r="AD20" s="19">
        <v>6</v>
      </c>
      <c r="AE20" s="19">
        <v>1</v>
      </c>
      <c r="AF20" s="19">
        <v>6</v>
      </c>
      <c r="AG20" s="19">
        <v>2</v>
      </c>
      <c r="AH20" s="19">
        <v>4</v>
      </c>
      <c r="AI20" s="19">
        <v>1</v>
      </c>
      <c r="AJ20" s="19">
        <v>4</v>
      </c>
      <c r="AK20" s="19">
        <v>3</v>
      </c>
      <c r="AL20" s="19">
        <v>2</v>
      </c>
      <c r="AM20" s="19">
        <v>2</v>
      </c>
      <c r="AN20" s="19">
        <v>0</v>
      </c>
      <c r="AO20" s="19">
        <v>0</v>
      </c>
      <c r="AP20" s="19">
        <v>3</v>
      </c>
      <c r="AQ20" s="19">
        <v>0</v>
      </c>
      <c r="AR20" s="19">
        <v>0</v>
      </c>
      <c r="AS20" s="19">
        <v>2</v>
      </c>
      <c r="AT20" s="19">
        <v>0</v>
      </c>
      <c r="AU20" s="19">
        <v>0</v>
      </c>
      <c r="AV20" s="20">
        <v>52</v>
      </c>
      <c r="AW20" s="21">
        <v>0.54736842105263162</v>
      </c>
      <c r="AX20" s="42">
        <f t="shared" si="1"/>
        <v>5</v>
      </c>
    </row>
    <row r="21" spans="1:50" x14ac:dyDescent="0.25">
      <c r="A21" s="16"/>
      <c r="B21" s="17" t="s">
        <v>25</v>
      </c>
      <c r="C21" s="18">
        <v>222</v>
      </c>
      <c r="D21" s="18">
        <v>222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3</v>
      </c>
      <c r="M21" s="19">
        <v>10</v>
      </c>
      <c r="N21" s="19">
        <v>33</v>
      </c>
      <c r="O21" s="19">
        <v>27</v>
      </c>
      <c r="P21" s="19">
        <v>27</v>
      </c>
      <c r="Q21" s="19">
        <v>13</v>
      </c>
      <c r="R21" s="19">
        <v>16</v>
      </c>
      <c r="S21" s="19">
        <v>7</v>
      </c>
      <c r="T21" s="19">
        <v>15</v>
      </c>
      <c r="U21" s="19">
        <v>9</v>
      </c>
      <c r="V21" s="19">
        <v>8</v>
      </c>
      <c r="W21" s="19">
        <v>8</v>
      </c>
      <c r="X21" s="19">
        <v>14</v>
      </c>
      <c r="Y21" s="20">
        <v>194</v>
      </c>
      <c r="Z21" s="21">
        <v>0.87387387387387383</v>
      </c>
      <c r="AA21" s="19">
        <v>12</v>
      </c>
      <c r="AB21" s="19">
        <v>5</v>
      </c>
      <c r="AC21" s="19">
        <v>3</v>
      </c>
      <c r="AD21" s="19">
        <v>4</v>
      </c>
      <c r="AE21" s="19">
        <v>0</v>
      </c>
      <c r="AF21" s="19">
        <v>1</v>
      </c>
      <c r="AG21" s="19">
        <v>1</v>
      </c>
      <c r="AH21" s="19">
        <v>0</v>
      </c>
      <c r="AI21" s="19">
        <v>1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1</v>
      </c>
      <c r="AT21" s="19">
        <v>0</v>
      </c>
      <c r="AU21" s="19">
        <v>0</v>
      </c>
      <c r="AV21" s="20">
        <v>28</v>
      </c>
      <c r="AW21" s="21">
        <v>0.12612612612612611</v>
      </c>
      <c r="AX21" s="42">
        <f t="shared" si="1"/>
        <v>58</v>
      </c>
    </row>
    <row r="22" spans="1:50" x14ac:dyDescent="0.25">
      <c r="A22" s="16"/>
      <c r="B22" s="17" t="s">
        <v>26</v>
      </c>
      <c r="C22" s="18">
        <v>287</v>
      </c>
      <c r="D22" s="18">
        <v>286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4</v>
      </c>
      <c r="L22" s="19">
        <v>5</v>
      </c>
      <c r="M22" s="19">
        <v>19</v>
      </c>
      <c r="N22" s="19">
        <v>36</v>
      </c>
      <c r="O22" s="19">
        <v>24</v>
      </c>
      <c r="P22" s="19">
        <v>27</v>
      </c>
      <c r="Q22" s="19">
        <v>26</v>
      </c>
      <c r="R22" s="19">
        <v>10</v>
      </c>
      <c r="S22" s="19">
        <v>18</v>
      </c>
      <c r="T22" s="19">
        <v>19</v>
      </c>
      <c r="U22" s="19">
        <v>20</v>
      </c>
      <c r="V22" s="19">
        <v>13</v>
      </c>
      <c r="W22" s="19">
        <v>12</v>
      </c>
      <c r="X22" s="19">
        <v>6</v>
      </c>
      <c r="Y22" s="20">
        <v>239</v>
      </c>
      <c r="Z22" s="21">
        <v>0.83566433566433562</v>
      </c>
      <c r="AA22" s="19">
        <v>12</v>
      </c>
      <c r="AB22" s="19">
        <v>7</v>
      </c>
      <c r="AC22" s="19">
        <v>9</v>
      </c>
      <c r="AD22" s="19">
        <v>4</v>
      </c>
      <c r="AE22" s="19">
        <v>4</v>
      </c>
      <c r="AF22" s="19">
        <v>5</v>
      </c>
      <c r="AG22" s="19">
        <v>1</v>
      </c>
      <c r="AH22" s="19">
        <v>1</v>
      </c>
      <c r="AI22" s="19">
        <v>2</v>
      </c>
      <c r="AJ22" s="19">
        <v>0</v>
      </c>
      <c r="AK22" s="19">
        <v>1</v>
      </c>
      <c r="AL22" s="19">
        <v>0</v>
      </c>
      <c r="AM22" s="19">
        <v>1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20">
        <v>47</v>
      </c>
      <c r="AW22" s="21">
        <v>0.16433566433566432</v>
      </c>
      <c r="AX22" s="42">
        <f t="shared" si="1"/>
        <v>47</v>
      </c>
    </row>
    <row r="23" spans="1:50" x14ac:dyDescent="0.25">
      <c r="A23" s="16"/>
      <c r="B23" s="17" t="s">
        <v>27</v>
      </c>
      <c r="C23" s="18">
        <v>189</v>
      </c>
      <c r="D23" s="18">
        <v>189</v>
      </c>
      <c r="E23" s="19">
        <v>0</v>
      </c>
      <c r="F23" s="19">
        <v>2</v>
      </c>
      <c r="G23" s="19">
        <v>0</v>
      </c>
      <c r="H23" s="19">
        <v>0</v>
      </c>
      <c r="I23" s="19">
        <v>0</v>
      </c>
      <c r="J23" s="19">
        <v>0</v>
      </c>
      <c r="K23" s="19">
        <v>2</v>
      </c>
      <c r="L23" s="19">
        <v>3</v>
      </c>
      <c r="M23" s="19">
        <v>9</v>
      </c>
      <c r="N23" s="19">
        <v>21</v>
      </c>
      <c r="O23" s="19">
        <v>22</v>
      </c>
      <c r="P23" s="19">
        <v>19</v>
      </c>
      <c r="Q23" s="19">
        <v>21</v>
      </c>
      <c r="R23" s="19">
        <v>12</v>
      </c>
      <c r="S23" s="19">
        <v>16</v>
      </c>
      <c r="T23" s="19">
        <v>7</v>
      </c>
      <c r="U23" s="19">
        <v>10</v>
      </c>
      <c r="V23" s="19">
        <v>9</v>
      </c>
      <c r="W23" s="19">
        <v>8</v>
      </c>
      <c r="X23" s="19">
        <v>5</v>
      </c>
      <c r="Y23" s="20">
        <v>166</v>
      </c>
      <c r="Z23" s="21">
        <v>0.87830687830687826</v>
      </c>
      <c r="AA23" s="19">
        <v>3</v>
      </c>
      <c r="AB23" s="19">
        <v>2</v>
      </c>
      <c r="AC23" s="19">
        <v>1</v>
      </c>
      <c r="AD23" s="19">
        <v>2</v>
      </c>
      <c r="AE23" s="19">
        <v>1</v>
      </c>
      <c r="AF23" s="19">
        <v>6</v>
      </c>
      <c r="AG23" s="19">
        <v>0</v>
      </c>
      <c r="AH23" s="19">
        <v>2</v>
      </c>
      <c r="AI23" s="19">
        <v>2</v>
      </c>
      <c r="AJ23" s="19">
        <v>2</v>
      </c>
      <c r="AK23" s="19">
        <v>0</v>
      </c>
      <c r="AL23" s="19">
        <v>0</v>
      </c>
      <c r="AM23" s="19">
        <v>1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1</v>
      </c>
      <c r="AT23" s="19">
        <v>0</v>
      </c>
      <c r="AU23" s="19">
        <v>0</v>
      </c>
      <c r="AV23" s="20">
        <v>23</v>
      </c>
      <c r="AW23" s="21">
        <v>0.12169312169312169</v>
      </c>
      <c r="AX23" s="42">
        <f t="shared" si="1"/>
        <v>60</v>
      </c>
    </row>
    <row r="24" spans="1:50" s="15" customFormat="1" x14ac:dyDescent="0.25">
      <c r="A24" s="23">
        <v>3</v>
      </c>
      <c r="B24" s="11" t="s">
        <v>28</v>
      </c>
      <c r="C24" s="13">
        <v>1166</v>
      </c>
      <c r="D24" s="13">
        <v>1124</v>
      </c>
      <c r="E24" s="13">
        <v>8</v>
      </c>
      <c r="F24" s="13">
        <v>19</v>
      </c>
      <c r="G24" s="13">
        <v>4</v>
      </c>
      <c r="H24" s="13">
        <v>4</v>
      </c>
      <c r="I24" s="13">
        <v>6</v>
      </c>
      <c r="J24" s="13">
        <v>9</v>
      </c>
      <c r="K24" s="13">
        <v>31</v>
      </c>
      <c r="L24" s="13">
        <v>51</v>
      </c>
      <c r="M24" s="13">
        <v>76</v>
      </c>
      <c r="N24" s="13">
        <v>172</v>
      </c>
      <c r="O24" s="13">
        <v>126</v>
      </c>
      <c r="P24" s="13">
        <v>101</v>
      </c>
      <c r="Q24" s="13">
        <v>86</v>
      </c>
      <c r="R24" s="13">
        <v>83</v>
      </c>
      <c r="S24" s="13">
        <v>43</v>
      </c>
      <c r="T24" s="13">
        <v>36</v>
      </c>
      <c r="U24" s="13">
        <v>25</v>
      </c>
      <c r="V24" s="13">
        <v>36</v>
      </c>
      <c r="W24" s="13">
        <v>27</v>
      </c>
      <c r="X24" s="13">
        <v>22</v>
      </c>
      <c r="Y24" s="13">
        <v>965</v>
      </c>
      <c r="Z24" s="24">
        <v>0.85854092526690395</v>
      </c>
      <c r="AA24" s="13">
        <v>29</v>
      </c>
      <c r="AB24" s="13">
        <v>20</v>
      </c>
      <c r="AC24" s="13">
        <v>19</v>
      </c>
      <c r="AD24" s="13">
        <v>15</v>
      </c>
      <c r="AE24" s="13">
        <v>15</v>
      </c>
      <c r="AF24" s="13">
        <v>11</v>
      </c>
      <c r="AG24" s="13">
        <v>7</v>
      </c>
      <c r="AH24" s="13">
        <v>7</v>
      </c>
      <c r="AI24" s="13">
        <v>6</v>
      </c>
      <c r="AJ24" s="13">
        <v>6</v>
      </c>
      <c r="AK24" s="13">
        <v>7</v>
      </c>
      <c r="AL24" s="13">
        <v>5</v>
      </c>
      <c r="AM24" s="13">
        <v>5</v>
      </c>
      <c r="AN24" s="13">
        <v>1</v>
      </c>
      <c r="AO24" s="13">
        <v>2</v>
      </c>
      <c r="AP24" s="13">
        <v>2</v>
      </c>
      <c r="AQ24" s="13">
        <v>0</v>
      </c>
      <c r="AR24" s="13">
        <v>1</v>
      </c>
      <c r="AS24" s="13">
        <v>1</v>
      </c>
      <c r="AT24" s="13">
        <v>0</v>
      </c>
      <c r="AU24" s="13">
        <v>0</v>
      </c>
      <c r="AV24" s="13">
        <v>159</v>
      </c>
      <c r="AW24" s="24">
        <v>0.14145907473309607</v>
      </c>
      <c r="AX24" s="42"/>
    </row>
    <row r="25" spans="1:50" x14ac:dyDescent="0.25">
      <c r="A25" s="16"/>
      <c r="B25" s="17" t="s">
        <v>29</v>
      </c>
      <c r="C25" s="18">
        <v>56</v>
      </c>
      <c r="D25" s="18">
        <v>53</v>
      </c>
      <c r="E25" s="19">
        <v>1</v>
      </c>
      <c r="F25" s="19">
        <v>2</v>
      </c>
      <c r="G25" s="19">
        <v>0</v>
      </c>
      <c r="H25" s="19">
        <v>0</v>
      </c>
      <c r="I25" s="19">
        <v>1</v>
      </c>
      <c r="J25" s="19">
        <v>0</v>
      </c>
      <c r="K25" s="19">
        <v>5</v>
      </c>
      <c r="L25" s="19">
        <v>2</v>
      </c>
      <c r="M25" s="19">
        <v>5</v>
      </c>
      <c r="N25" s="19">
        <v>6</v>
      </c>
      <c r="O25" s="19">
        <v>2</v>
      </c>
      <c r="P25" s="19">
        <v>4</v>
      </c>
      <c r="Q25" s="19">
        <v>1</v>
      </c>
      <c r="R25" s="19">
        <v>7</v>
      </c>
      <c r="S25" s="19">
        <v>2</v>
      </c>
      <c r="T25" s="19">
        <v>2</v>
      </c>
      <c r="U25" s="19">
        <v>2</v>
      </c>
      <c r="V25" s="19">
        <v>1</v>
      </c>
      <c r="W25" s="19">
        <v>3</v>
      </c>
      <c r="X25" s="19">
        <v>1</v>
      </c>
      <c r="Y25" s="20">
        <v>47</v>
      </c>
      <c r="Z25" s="21">
        <v>0.8867924528301887</v>
      </c>
      <c r="AA25" s="19">
        <v>0</v>
      </c>
      <c r="AB25" s="19">
        <v>1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2</v>
      </c>
      <c r="AI25" s="19">
        <v>0</v>
      </c>
      <c r="AJ25" s="19">
        <v>1</v>
      </c>
      <c r="AK25" s="19">
        <v>0</v>
      </c>
      <c r="AL25" s="19">
        <v>0</v>
      </c>
      <c r="AM25" s="19">
        <v>2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20">
        <v>6</v>
      </c>
      <c r="AW25" s="21">
        <v>0.11320754716981132</v>
      </c>
      <c r="AX25" s="42">
        <f t="shared" ref="AX25:AX34" si="2">RANK(AW25,toanss,0)</f>
        <v>64</v>
      </c>
    </row>
    <row r="26" spans="1:50" x14ac:dyDescent="0.25">
      <c r="A26" s="16"/>
      <c r="B26" s="17" t="s">
        <v>30</v>
      </c>
      <c r="C26" s="18">
        <v>68</v>
      </c>
      <c r="D26" s="18">
        <v>49</v>
      </c>
      <c r="E26" s="19">
        <v>0</v>
      </c>
      <c r="F26" s="19">
        <v>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1</v>
      </c>
      <c r="M26" s="19">
        <v>1</v>
      </c>
      <c r="N26" s="19">
        <v>8</v>
      </c>
      <c r="O26" s="19">
        <v>7</v>
      </c>
      <c r="P26" s="19">
        <v>5</v>
      </c>
      <c r="Q26" s="19">
        <v>8</v>
      </c>
      <c r="R26" s="19">
        <v>7</v>
      </c>
      <c r="S26" s="19">
        <v>1</v>
      </c>
      <c r="T26" s="19">
        <v>1</v>
      </c>
      <c r="U26" s="19">
        <v>0</v>
      </c>
      <c r="V26" s="19">
        <v>0</v>
      </c>
      <c r="W26" s="19">
        <v>1</v>
      </c>
      <c r="X26" s="19">
        <v>1</v>
      </c>
      <c r="Y26" s="20">
        <v>42</v>
      </c>
      <c r="Z26" s="21">
        <v>0.8571428571428571</v>
      </c>
      <c r="AA26" s="19">
        <v>2</v>
      </c>
      <c r="AB26" s="19">
        <v>2</v>
      </c>
      <c r="AC26" s="19">
        <v>1</v>
      </c>
      <c r="AD26" s="19">
        <v>0</v>
      </c>
      <c r="AE26" s="19">
        <v>1</v>
      </c>
      <c r="AF26" s="19">
        <v>0</v>
      </c>
      <c r="AG26" s="19">
        <v>0</v>
      </c>
      <c r="AH26" s="19">
        <v>0</v>
      </c>
      <c r="AI26" s="19">
        <v>0</v>
      </c>
      <c r="AJ26" s="19">
        <v>1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20">
        <v>7</v>
      </c>
      <c r="AW26" s="21">
        <v>0.14285714285714285</v>
      </c>
      <c r="AX26" s="42">
        <f t="shared" si="2"/>
        <v>52</v>
      </c>
    </row>
    <row r="27" spans="1:50" x14ac:dyDescent="0.25">
      <c r="A27" s="16"/>
      <c r="B27" s="17" t="s">
        <v>31</v>
      </c>
      <c r="C27" s="18">
        <v>78</v>
      </c>
      <c r="D27" s="18">
        <v>78</v>
      </c>
      <c r="E27" s="19">
        <v>6</v>
      </c>
      <c r="F27" s="19">
        <v>13</v>
      </c>
      <c r="G27" s="19">
        <v>1</v>
      </c>
      <c r="H27" s="19">
        <v>2</v>
      </c>
      <c r="I27" s="19">
        <v>3</v>
      </c>
      <c r="J27" s="19">
        <v>1</v>
      </c>
      <c r="K27" s="19">
        <v>7</v>
      </c>
      <c r="L27" s="19">
        <v>8</v>
      </c>
      <c r="M27" s="19">
        <v>6</v>
      </c>
      <c r="N27" s="19">
        <v>10</v>
      </c>
      <c r="O27" s="19">
        <v>5</v>
      </c>
      <c r="P27" s="19">
        <v>5</v>
      </c>
      <c r="Q27" s="19">
        <v>3</v>
      </c>
      <c r="R27" s="19">
        <v>2</v>
      </c>
      <c r="S27" s="19">
        <v>2</v>
      </c>
      <c r="T27" s="19">
        <v>1</v>
      </c>
      <c r="U27" s="19">
        <v>0</v>
      </c>
      <c r="V27" s="19">
        <v>2</v>
      </c>
      <c r="W27" s="19">
        <v>0</v>
      </c>
      <c r="X27" s="19">
        <v>0</v>
      </c>
      <c r="Y27" s="20">
        <v>77</v>
      </c>
      <c r="Z27" s="21">
        <v>0.98717948717948723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20">
        <v>1</v>
      </c>
      <c r="AW27" s="21">
        <v>1.282051282051282E-2</v>
      </c>
      <c r="AX27" s="42">
        <f t="shared" si="2"/>
        <v>83</v>
      </c>
    </row>
    <row r="28" spans="1:50" x14ac:dyDescent="0.25">
      <c r="A28" s="16"/>
      <c r="B28" s="17" t="s">
        <v>32</v>
      </c>
      <c r="C28" s="18">
        <v>136</v>
      </c>
      <c r="D28" s="18">
        <v>124</v>
      </c>
      <c r="E28" s="19">
        <v>1</v>
      </c>
      <c r="F28" s="19">
        <v>2</v>
      </c>
      <c r="G28" s="19">
        <v>1</v>
      </c>
      <c r="H28" s="19">
        <v>0</v>
      </c>
      <c r="I28" s="19">
        <v>0</v>
      </c>
      <c r="J28" s="19">
        <v>1</v>
      </c>
      <c r="K28" s="19">
        <v>3</v>
      </c>
      <c r="L28" s="19">
        <v>6</v>
      </c>
      <c r="M28" s="19">
        <v>10</v>
      </c>
      <c r="N28" s="19">
        <v>12</v>
      </c>
      <c r="O28" s="19">
        <v>18</v>
      </c>
      <c r="P28" s="19">
        <v>12</v>
      </c>
      <c r="Q28" s="19">
        <v>9</v>
      </c>
      <c r="R28" s="19">
        <v>13</v>
      </c>
      <c r="S28" s="19">
        <v>4</v>
      </c>
      <c r="T28" s="19">
        <v>3</v>
      </c>
      <c r="U28" s="19">
        <v>4</v>
      </c>
      <c r="V28" s="19">
        <v>6</v>
      </c>
      <c r="W28" s="19">
        <v>4</v>
      </c>
      <c r="X28" s="19">
        <v>2</v>
      </c>
      <c r="Y28" s="20">
        <v>111</v>
      </c>
      <c r="Z28" s="21">
        <v>0.89516129032258063</v>
      </c>
      <c r="AA28" s="19">
        <v>0</v>
      </c>
      <c r="AB28" s="19">
        <v>3</v>
      </c>
      <c r="AC28" s="19">
        <v>1</v>
      </c>
      <c r="AD28" s="19">
        <v>1</v>
      </c>
      <c r="AE28" s="19">
        <v>1</v>
      </c>
      <c r="AF28" s="19">
        <v>2</v>
      </c>
      <c r="AG28" s="19">
        <v>1</v>
      </c>
      <c r="AH28" s="19">
        <v>1</v>
      </c>
      <c r="AI28" s="19">
        <v>1</v>
      </c>
      <c r="AJ28" s="19">
        <v>1</v>
      </c>
      <c r="AK28" s="19">
        <v>0</v>
      </c>
      <c r="AL28" s="19">
        <v>0</v>
      </c>
      <c r="AM28" s="19">
        <v>0</v>
      </c>
      <c r="AN28" s="19">
        <v>0</v>
      </c>
      <c r="AO28" s="19">
        <v>1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20">
        <v>13</v>
      </c>
      <c r="AW28" s="21">
        <v>0.10483870967741936</v>
      </c>
      <c r="AX28" s="42">
        <f t="shared" si="2"/>
        <v>69</v>
      </c>
    </row>
    <row r="29" spans="1:50" x14ac:dyDescent="0.25">
      <c r="A29" s="16"/>
      <c r="B29" s="17" t="s">
        <v>33</v>
      </c>
      <c r="C29" s="18">
        <v>91</v>
      </c>
      <c r="D29" s="18">
        <v>89</v>
      </c>
      <c r="E29" s="19">
        <v>0</v>
      </c>
      <c r="F29" s="19">
        <v>0</v>
      </c>
      <c r="G29" s="19">
        <v>1</v>
      </c>
      <c r="H29" s="19">
        <v>0</v>
      </c>
      <c r="I29" s="19">
        <v>0</v>
      </c>
      <c r="J29" s="19">
        <v>1</v>
      </c>
      <c r="K29" s="19">
        <v>2</v>
      </c>
      <c r="L29" s="19">
        <v>2</v>
      </c>
      <c r="M29" s="19">
        <v>7</v>
      </c>
      <c r="N29" s="19">
        <v>14</v>
      </c>
      <c r="O29" s="19">
        <v>8</v>
      </c>
      <c r="P29" s="19">
        <v>12</v>
      </c>
      <c r="Q29" s="19">
        <v>6</v>
      </c>
      <c r="R29" s="19">
        <v>7</v>
      </c>
      <c r="S29" s="19">
        <v>6</v>
      </c>
      <c r="T29" s="19">
        <v>2</v>
      </c>
      <c r="U29" s="19">
        <v>2</v>
      </c>
      <c r="V29" s="19">
        <v>5</v>
      </c>
      <c r="W29" s="19">
        <v>4</v>
      </c>
      <c r="X29" s="19">
        <v>0</v>
      </c>
      <c r="Y29" s="20">
        <v>79</v>
      </c>
      <c r="Z29" s="21">
        <v>0.88764044943820219</v>
      </c>
      <c r="AA29" s="19">
        <v>1</v>
      </c>
      <c r="AB29" s="19">
        <v>2</v>
      </c>
      <c r="AC29" s="19">
        <v>1</v>
      </c>
      <c r="AD29" s="19">
        <v>1</v>
      </c>
      <c r="AE29" s="19">
        <v>3</v>
      </c>
      <c r="AF29" s="19">
        <v>1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1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20">
        <v>10</v>
      </c>
      <c r="AW29" s="21">
        <v>0.11235955056179775</v>
      </c>
      <c r="AX29" s="42">
        <f t="shared" si="2"/>
        <v>65</v>
      </c>
    </row>
    <row r="30" spans="1:50" x14ac:dyDescent="0.25">
      <c r="A30" s="16"/>
      <c r="B30" s="17" t="s">
        <v>34</v>
      </c>
      <c r="C30" s="18">
        <v>109</v>
      </c>
      <c r="D30" s="18">
        <v>103</v>
      </c>
      <c r="E30" s="19">
        <v>0</v>
      </c>
      <c r="F30" s="19">
        <v>1</v>
      </c>
      <c r="G30" s="19">
        <v>0</v>
      </c>
      <c r="H30" s="19">
        <v>0</v>
      </c>
      <c r="I30" s="19">
        <v>0</v>
      </c>
      <c r="J30" s="19">
        <v>1</v>
      </c>
      <c r="K30" s="19">
        <v>1</v>
      </c>
      <c r="L30" s="19">
        <v>7</v>
      </c>
      <c r="M30" s="19">
        <v>7</v>
      </c>
      <c r="N30" s="19">
        <v>13</v>
      </c>
      <c r="O30" s="19">
        <v>9</v>
      </c>
      <c r="P30" s="19">
        <v>12</v>
      </c>
      <c r="Q30" s="19">
        <v>7</v>
      </c>
      <c r="R30" s="19">
        <v>10</v>
      </c>
      <c r="S30" s="19">
        <v>6</v>
      </c>
      <c r="T30" s="19">
        <v>3</v>
      </c>
      <c r="U30" s="19">
        <v>2</v>
      </c>
      <c r="V30" s="19">
        <v>2</v>
      </c>
      <c r="W30" s="19">
        <v>2</v>
      </c>
      <c r="X30" s="19">
        <v>1</v>
      </c>
      <c r="Y30" s="20">
        <v>84</v>
      </c>
      <c r="Z30" s="21">
        <v>0.81553398058252424</v>
      </c>
      <c r="AA30" s="19">
        <v>3</v>
      </c>
      <c r="AB30" s="19">
        <v>3</v>
      </c>
      <c r="AC30" s="19">
        <v>4</v>
      </c>
      <c r="AD30" s="19">
        <v>1</v>
      </c>
      <c r="AE30" s="19">
        <v>0</v>
      </c>
      <c r="AF30" s="19">
        <v>1</v>
      </c>
      <c r="AG30" s="19">
        <v>0</v>
      </c>
      <c r="AH30" s="19">
        <v>1</v>
      </c>
      <c r="AI30" s="19">
        <v>1</v>
      </c>
      <c r="AJ30" s="19">
        <v>1</v>
      </c>
      <c r="AK30" s="19">
        <v>1</v>
      </c>
      <c r="AL30" s="19">
        <v>1</v>
      </c>
      <c r="AM30" s="19">
        <v>1</v>
      </c>
      <c r="AN30" s="19">
        <v>0</v>
      </c>
      <c r="AO30" s="19">
        <v>0</v>
      </c>
      <c r="AP30" s="19">
        <v>1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20">
        <v>19</v>
      </c>
      <c r="AW30" s="21">
        <v>0.18446601941747573</v>
      </c>
      <c r="AX30" s="42">
        <f t="shared" si="2"/>
        <v>40</v>
      </c>
    </row>
    <row r="31" spans="1:50" x14ac:dyDescent="0.25">
      <c r="A31" s="16"/>
      <c r="B31" s="17" t="s">
        <v>35</v>
      </c>
      <c r="C31" s="18">
        <v>68</v>
      </c>
      <c r="D31" s="18">
        <v>68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1</v>
      </c>
      <c r="K31" s="19">
        <v>2</v>
      </c>
      <c r="L31" s="19">
        <v>5</v>
      </c>
      <c r="M31" s="19">
        <v>1</v>
      </c>
      <c r="N31" s="19">
        <v>8</v>
      </c>
      <c r="O31" s="19">
        <v>7</v>
      </c>
      <c r="P31" s="19">
        <v>6</v>
      </c>
      <c r="Q31" s="19">
        <v>2</v>
      </c>
      <c r="R31" s="19">
        <v>7</v>
      </c>
      <c r="S31" s="19">
        <v>2</v>
      </c>
      <c r="T31" s="19">
        <v>4</v>
      </c>
      <c r="U31" s="19">
        <v>3</v>
      </c>
      <c r="V31" s="19">
        <v>2</v>
      </c>
      <c r="W31" s="19">
        <v>5</v>
      </c>
      <c r="X31" s="19">
        <v>0</v>
      </c>
      <c r="Y31" s="20">
        <v>55</v>
      </c>
      <c r="Z31" s="21">
        <v>0.80882352941176472</v>
      </c>
      <c r="AA31" s="19">
        <v>4</v>
      </c>
      <c r="AB31" s="19">
        <v>0</v>
      </c>
      <c r="AC31" s="19">
        <v>1</v>
      </c>
      <c r="AD31" s="19">
        <v>2</v>
      </c>
      <c r="AE31" s="19">
        <v>3</v>
      </c>
      <c r="AF31" s="19">
        <v>1</v>
      </c>
      <c r="AG31" s="19">
        <v>1</v>
      </c>
      <c r="AH31" s="19">
        <v>1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20">
        <v>13</v>
      </c>
      <c r="AW31" s="21">
        <v>0.19117647058823528</v>
      </c>
      <c r="AX31" s="42">
        <f t="shared" si="2"/>
        <v>35</v>
      </c>
    </row>
    <row r="32" spans="1:50" x14ac:dyDescent="0.25">
      <c r="A32" s="16"/>
      <c r="B32" s="17" t="s">
        <v>36</v>
      </c>
      <c r="C32" s="18">
        <v>319</v>
      </c>
      <c r="D32" s="18">
        <v>319</v>
      </c>
      <c r="E32" s="19">
        <v>0</v>
      </c>
      <c r="F32" s="19">
        <v>0</v>
      </c>
      <c r="G32" s="19">
        <v>0</v>
      </c>
      <c r="H32" s="19">
        <v>1</v>
      </c>
      <c r="I32" s="19">
        <v>0</v>
      </c>
      <c r="J32" s="19">
        <v>3</v>
      </c>
      <c r="K32" s="19">
        <v>5</v>
      </c>
      <c r="L32" s="19">
        <v>8</v>
      </c>
      <c r="M32" s="19">
        <v>14</v>
      </c>
      <c r="N32" s="19">
        <v>59</v>
      </c>
      <c r="O32" s="19">
        <v>44</v>
      </c>
      <c r="P32" s="19">
        <v>24</v>
      </c>
      <c r="Q32" s="19">
        <v>33</v>
      </c>
      <c r="R32" s="19">
        <v>23</v>
      </c>
      <c r="S32" s="19">
        <v>14</v>
      </c>
      <c r="T32" s="19">
        <v>9</v>
      </c>
      <c r="U32" s="19">
        <v>5</v>
      </c>
      <c r="V32" s="19">
        <v>11</v>
      </c>
      <c r="W32" s="19">
        <v>4</v>
      </c>
      <c r="X32" s="19">
        <v>11</v>
      </c>
      <c r="Y32" s="20">
        <v>268</v>
      </c>
      <c r="Z32" s="21">
        <v>0.84012539184952983</v>
      </c>
      <c r="AA32" s="19">
        <v>9</v>
      </c>
      <c r="AB32" s="19">
        <v>6</v>
      </c>
      <c r="AC32" s="19">
        <v>5</v>
      </c>
      <c r="AD32" s="19">
        <v>6</v>
      </c>
      <c r="AE32" s="19">
        <v>5</v>
      </c>
      <c r="AF32" s="19">
        <v>2</v>
      </c>
      <c r="AG32" s="19">
        <v>4</v>
      </c>
      <c r="AH32" s="19">
        <v>1</v>
      </c>
      <c r="AI32" s="19">
        <v>2</v>
      </c>
      <c r="AJ32" s="19">
        <v>1</v>
      </c>
      <c r="AK32" s="19">
        <v>4</v>
      </c>
      <c r="AL32" s="19">
        <v>2</v>
      </c>
      <c r="AM32" s="19">
        <v>1</v>
      </c>
      <c r="AN32" s="19">
        <v>0</v>
      </c>
      <c r="AO32" s="19">
        <v>1</v>
      </c>
      <c r="AP32" s="19">
        <v>1</v>
      </c>
      <c r="AQ32" s="19">
        <v>0</v>
      </c>
      <c r="AR32" s="19">
        <v>0</v>
      </c>
      <c r="AS32" s="19">
        <v>1</v>
      </c>
      <c r="AT32" s="19">
        <v>0</v>
      </c>
      <c r="AU32" s="19">
        <v>0</v>
      </c>
      <c r="AV32" s="20">
        <v>51</v>
      </c>
      <c r="AW32" s="21">
        <v>0.15987460815047022</v>
      </c>
      <c r="AX32" s="42">
        <f t="shared" si="2"/>
        <v>48</v>
      </c>
    </row>
    <row r="33" spans="1:50" x14ac:dyDescent="0.25">
      <c r="A33" s="16"/>
      <c r="B33" s="17" t="s">
        <v>37</v>
      </c>
      <c r="C33" s="18">
        <v>79</v>
      </c>
      <c r="D33" s="18">
        <v>79</v>
      </c>
      <c r="E33" s="19">
        <v>0</v>
      </c>
      <c r="F33" s="19">
        <v>0</v>
      </c>
      <c r="G33" s="19">
        <v>0</v>
      </c>
      <c r="H33" s="19">
        <v>1</v>
      </c>
      <c r="I33" s="19">
        <v>0</v>
      </c>
      <c r="J33" s="19">
        <v>0</v>
      </c>
      <c r="K33" s="19">
        <v>1</v>
      </c>
      <c r="L33" s="19">
        <v>1</v>
      </c>
      <c r="M33" s="19">
        <v>6</v>
      </c>
      <c r="N33" s="19">
        <v>6</v>
      </c>
      <c r="O33" s="19">
        <v>8</v>
      </c>
      <c r="P33" s="19">
        <v>9</v>
      </c>
      <c r="Q33" s="19">
        <v>7</v>
      </c>
      <c r="R33" s="19">
        <v>3</v>
      </c>
      <c r="S33" s="19">
        <v>4</v>
      </c>
      <c r="T33" s="19">
        <v>1</v>
      </c>
      <c r="U33" s="19">
        <v>4</v>
      </c>
      <c r="V33" s="19">
        <v>4</v>
      </c>
      <c r="W33" s="19">
        <v>1</v>
      </c>
      <c r="X33" s="19">
        <v>3</v>
      </c>
      <c r="Y33" s="20">
        <v>59</v>
      </c>
      <c r="Z33" s="21">
        <v>0.74683544303797467</v>
      </c>
      <c r="AA33" s="19">
        <v>4</v>
      </c>
      <c r="AB33" s="19">
        <v>3</v>
      </c>
      <c r="AC33" s="19">
        <v>1</v>
      </c>
      <c r="AD33" s="19">
        <v>2</v>
      </c>
      <c r="AE33" s="19">
        <v>1</v>
      </c>
      <c r="AF33" s="19">
        <v>2</v>
      </c>
      <c r="AG33" s="19">
        <v>0</v>
      </c>
      <c r="AH33" s="19">
        <v>1</v>
      </c>
      <c r="AI33" s="19">
        <v>1</v>
      </c>
      <c r="AJ33" s="19">
        <v>0</v>
      </c>
      <c r="AK33" s="19">
        <v>1</v>
      </c>
      <c r="AL33" s="19">
        <v>2</v>
      </c>
      <c r="AM33" s="19">
        <v>1</v>
      </c>
      <c r="AN33" s="19">
        <v>0</v>
      </c>
      <c r="AO33" s="19">
        <v>0</v>
      </c>
      <c r="AP33" s="19">
        <v>0</v>
      </c>
      <c r="AQ33" s="19">
        <v>0</v>
      </c>
      <c r="AR33" s="19">
        <v>1</v>
      </c>
      <c r="AS33" s="19">
        <v>0</v>
      </c>
      <c r="AT33" s="19">
        <v>0</v>
      </c>
      <c r="AU33" s="19">
        <v>0</v>
      </c>
      <c r="AV33" s="20">
        <v>20</v>
      </c>
      <c r="AW33" s="21">
        <v>0.25316455696202533</v>
      </c>
      <c r="AX33" s="42">
        <f t="shared" si="2"/>
        <v>19</v>
      </c>
    </row>
    <row r="34" spans="1:50" x14ac:dyDescent="0.25">
      <c r="A34" s="16"/>
      <c r="B34" s="17" t="s">
        <v>38</v>
      </c>
      <c r="C34" s="18">
        <v>162</v>
      </c>
      <c r="D34" s="18">
        <v>162</v>
      </c>
      <c r="E34" s="19">
        <v>0</v>
      </c>
      <c r="F34" s="19">
        <v>0</v>
      </c>
      <c r="G34" s="19">
        <v>1</v>
      </c>
      <c r="H34" s="19">
        <v>0</v>
      </c>
      <c r="I34" s="19">
        <v>2</v>
      </c>
      <c r="J34" s="19">
        <v>1</v>
      </c>
      <c r="K34" s="19">
        <v>5</v>
      </c>
      <c r="L34" s="19">
        <v>11</v>
      </c>
      <c r="M34" s="19">
        <v>19</v>
      </c>
      <c r="N34" s="19">
        <v>36</v>
      </c>
      <c r="O34" s="19">
        <v>18</v>
      </c>
      <c r="P34" s="19">
        <v>12</v>
      </c>
      <c r="Q34" s="19">
        <v>10</v>
      </c>
      <c r="R34" s="19">
        <v>4</v>
      </c>
      <c r="S34" s="19">
        <v>2</v>
      </c>
      <c r="T34" s="19">
        <v>10</v>
      </c>
      <c r="U34" s="19">
        <v>3</v>
      </c>
      <c r="V34" s="19">
        <v>3</v>
      </c>
      <c r="W34" s="19">
        <v>3</v>
      </c>
      <c r="X34" s="19">
        <v>3</v>
      </c>
      <c r="Y34" s="20">
        <v>143</v>
      </c>
      <c r="Z34" s="21">
        <v>0.88271604938271608</v>
      </c>
      <c r="AA34" s="19">
        <v>5</v>
      </c>
      <c r="AB34" s="19">
        <v>0</v>
      </c>
      <c r="AC34" s="19">
        <v>5</v>
      </c>
      <c r="AD34" s="19">
        <v>2</v>
      </c>
      <c r="AE34" s="19">
        <v>1</v>
      </c>
      <c r="AF34" s="19">
        <v>2</v>
      </c>
      <c r="AG34" s="19">
        <v>1</v>
      </c>
      <c r="AH34" s="19">
        <v>0</v>
      </c>
      <c r="AI34" s="19">
        <v>1</v>
      </c>
      <c r="AJ34" s="19">
        <v>1</v>
      </c>
      <c r="AK34" s="19">
        <v>1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20">
        <v>19</v>
      </c>
      <c r="AW34" s="21">
        <v>0.11728395061728394</v>
      </c>
      <c r="AX34" s="42">
        <f t="shared" si="2"/>
        <v>62</v>
      </c>
    </row>
    <row r="35" spans="1:50" s="15" customFormat="1" x14ac:dyDescent="0.25">
      <c r="A35" s="23">
        <v>4</v>
      </c>
      <c r="B35" s="11" t="s">
        <v>39</v>
      </c>
      <c r="C35" s="13">
        <v>2779</v>
      </c>
      <c r="D35" s="13">
        <v>2774</v>
      </c>
      <c r="E35" s="13">
        <v>7</v>
      </c>
      <c r="F35" s="13">
        <v>19</v>
      </c>
      <c r="G35" s="13">
        <v>5</v>
      </c>
      <c r="H35" s="13">
        <v>26</v>
      </c>
      <c r="I35" s="13">
        <v>21</v>
      </c>
      <c r="J35" s="13">
        <v>42</v>
      </c>
      <c r="K35" s="13">
        <v>79</v>
      </c>
      <c r="L35" s="13">
        <v>103</v>
      </c>
      <c r="M35" s="13">
        <v>186</v>
      </c>
      <c r="N35" s="13">
        <v>222</v>
      </c>
      <c r="O35" s="13">
        <v>234</v>
      </c>
      <c r="P35" s="13">
        <v>221</v>
      </c>
      <c r="Q35" s="13">
        <v>179</v>
      </c>
      <c r="R35" s="13">
        <v>155</v>
      </c>
      <c r="S35" s="13">
        <v>123</v>
      </c>
      <c r="T35" s="13">
        <v>120</v>
      </c>
      <c r="U35" s="13">
        <v>116</v>
      </c>
      <c r="V35" s="13">
        <v>91</v>
      </c>
      <c r="W35" s="13">
        <v>80</v>
      </c>
      <c r="X35" s="13">
        <v>95</v>
      </c>
      <c r="Y35" s="13">
        <v>2124</v>
      </c>
      <c r="Z35" s="24">
        <v>0.76568132660418164</v>
      </c>
      <c r="AA35" s="13">
        <v>79</v>
      </c>
      <c r="AB35" s="13">
        <v>70</v>
      </c>
      <c r="AC35" s="13">
        <v>59</v>
      </c>
      <c r="AD35" s="13">
        <v>71</v>
      </c>
      <c r="AE35" s="13">
        <v>40</v>
      </c>
      <c r="AF35" s="13">
        <v>59</v>
      </c>
      <c r="AG35" s="13">
        <v>49</v>
      </c>
      <c r="AH35" s="13">
        <v>43</v>
      </c>
      <c r="AI35" s="13">
        <v>28</v>
      </c>
      <c r="AJ35" s="13">
        <v>31</v>
      </c>
      <c r="AK35" s="13">
        <v>24</v>
      </c>
      <c r="AL35" s="13">
        <v>21</v>
      </c>
      <c r="AM35" s="13">
        <v>17</v>
      </c>
      <c r="AN35" s="13">
        <v>16</v>
      </c>
      <c r="AO35" s="13">
        <v>10</v>
      </c>
      <c r="AP35" s="13">
        <v>11</v>
      </c>
      <c r="AQ35" s="13">
        <v>9</v>
      </c>
      <c r="AR35" s="13">
        <v>8</v>
      </c>
      <c r="AS35" s="13">
        <v>2</v>
      </c>
      <c r="AT35" s="13">
        <v>2</v>
      </c>
      <c r="AU35" s="13">
        <v>1</v>
      </c>
      <c r="AV35" s="13">
        <v>650</v>
      </c>
      <c r="AW35" s="24">
        <v>0.2343186733958183</v>
      </c>
      <c r="AX35" s="42"/>
    </row>
    <row r="36" spans="1:50" x14ac:dyDescent="0.25">
      <c r="A36" s="16"/>
      <c r="B36" s="17" t="s">
        <v>40</v>
      </c>
      <c r="C36" s="18">
        <v>208</v>
      </c>
      <c r="D36" s="18">
        <v>206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3</v>
      </c>
      <c r="K36" s="19">
        <v>6</v>
      </c>
      <c r="L36" s="19">
        <v>5</v>
      </c>
      <c r="M36" s="19">
        <v>16</v>
      </c>
      <c r="N36" s="19">
        <v>16</v>
      </c>
      <c r="O36" s="19">
        <v>14</v>
      </c>
      <c r="P36" s="19">
        <v>20</v>
      </c>
      <c r="Q36" s="19">
        <v>20</v>
      </c>
      <c r="R36" s="19">
        <v>11</v>
      </c>
      <c r="S36" s="19">
        <v>12</v>
      </c>
      <c r="T36" s="19">
        <v>6</v>
      </c>
      <c r="U36" s="19">
        <v>10</v>
      </c>
      <c r="V36" s="19">
        <v>9</v>
      </c>
      <c r="W36" s="19">
        <v>7</v>
      </c>
      <c r="X36" s="19">
        <v>9</v>
      </c>
      <c r="Y36" s="20">
        <v>164</v>
      </c>
      <c r="Z36" s="21">
        <v>0.79611650485436891</v>
      </c>
      <c r="AA36" s="19">
        <v>4</v>
      </c>
      <c r="AB36" s="19">
        <v>4</v>
      </c>
      <c r="AC36" s="19">
        <v>6</v>
      </c>
      <c r="AD36" s="19">
        <v>4</v>
      </c>
      <c r="AE36" s="19">
        <v>6</v>
      </c>
      <c r="AF36" s="19">
        <v>3</v>
      </c>
      <c r="AG36" s="19">
        <v>5</v>
      </c>
      <c r="AH36" s="19">
        <v>1</v>
      </c>
      <c r="AI36" s="19">
        <v>3</v>
      </c>
      <c r="AJ36" s="19">
        <v>1</v>
      </c>
      <c r="AK36" s="19">
        <v>0</v>
      </c>
      <c r="AL36" s="19">
        <v>1</v>
      </c>
      <c r="AM36" s="19">
        <v>0</v>
      </c>
      <c r="AN36" s="19">
        <v>2</v>
      </c>
      <c r="AO36" s="19">
        <v>0</v>
      </c>
      <c r="AP36" s="19">
        <v>1</v>
      </c>
      <c r="AQ36" s="19">
        <v>1</v>
      </c>
      <c r="AR36" s="19">
        <v>0</v>
      </c>
      <c r="AS36" s="19">
        <v>0</v>
      </c>
      <c r="AT36" s="19">
        <v>0</v>
      </c>
      <c r="AU36" s="19">
        <v>0</v>
      </c>
      <c r="AV36" s="20">
        <v>42</v>
      </c>
      <c r="AW36" s="21">
        <v>0.20388349514563106</v>
      </c>
      <c r="AX36" s="42">
        <f t="shared" ref="AX36:AX46" si="3">RANK(AW36,toanss,0)</f>
        <v>28</v>
      </c>
    </row>
    <row r="37" spans="1:50" x14ac:dyDescent="0.25">
      <c r="A37" s="16"/>
      <c r="B37" s="17" t="s">
        <v>41</v>
      </c>
      <c r="C37" s="18">
        <v>147</v>
      </c>
      <c r="D37" s="18">
        <v>147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2</v>
      </c>
      <c r="L37" s="19">
        <v>3</v>
      </c>
      <c r="M37" s="19">
        <v>4</v>
      </c>
      <c r="N37" s="19">
        <v>15</v>
      </c>
      <c r="O37" s="19">
        <v>12</v>
      </c>
      <c r="P37" s="19">
        <v>9</v>
      </c>
      <c r="Q37" s="19">
        <v>7</v>
      </c>
      <c r="R37" s="19">
        <v>12</v>
      </c>
      <c r="S37" s="19">
        <v>10</v>
      </c>
      <c r="T37" s="19">
        <v>9</v>
      </c>
      <c r="U37" s="19">
        <v>4</v>
      </c>
      <c r="V37" s="19">
        <v>4</v>
      </c>
      <c r="W37" s="19">
        <v>10</v>
      </c>
      <c r="X37" s="19">
        <v>11</v>
      </c>
      <c r="Y37" s="20">
        <v>112</v>
      </c>
      <c r="Z37" s="21">
        <v>0.76190476190476186</v>
      </c>
      <c r="AA37" s="19">
        <v>6</v>
      </c>
      <c r="AB37" s="19">
        <v>3</v>
      </c>
      <c r="AC37" s="19">
        <v>8</v>
      </c>
      <c r="AD37" s="19">
        <v>4</v>
      </c>
      <c r="AE37" s="19">
        <v>0</v>
      </c>
      <c r="AF37" s="19">
        <v>9</v>
      </c>
      <c r="AG37" s="19">
        <v>3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1</v>
      </c>
      <c r="AN37" s="19">
        <v>1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20">
        <v>35</v>
      </c>
      <c r="AW37" s="21">
        <v>0.23809523809523808</v>
      </c>
      <c r="AX37" s="42">
        <f t="shared" si="3"/>
        <v>21</v>
      </c>
    </row>
    <row r="38" spans="1:50" x14ac:dyDescent="0.25">
      <c r="A38" s="16"/>
      <c r="B38" s="17" t="s">
        <v>42</v>
      </c>
      <c r="C38" s="18">
        <v>107</v>
      </c>
      <c r="D38" s="18">
        <v>107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2</v>
      </c>
      <c r="S38" s="19">
        <v>1</v>
      </c>
      <c r="T38" s="19">
        <v>3</v>
      </c>
      <c r="U38" s="19">
        <v>0</v>
      </c>
      <c r="V38" s="19">
        <v>1</v>
      </c>
      <c r="W38" s="19">
        <v>3</v>
      </c>
      <c r="X38" s="19">
        <v>4</v>
      </c>
      <c r="Y38" s="20">
        <v>14</v>
      </c>
      <c r="Z38" s="21">
        <v>0.13084112149532709</v>
      </c>
      <c r="AA38" s="19">
        <v>6</v>
      </c>
      <c r="AB38" s="19">
        <v>4</v>
      </c>
      <c r="AC38" s="19">
        <v>3</v>
      </c>
      <c r="AD38" s="19">
        <v>6</v>
      </c>
      <c r="AE38" s="19">
        <v>3</v>
      </c>
      <c r="AF38" s="19">
        <v>5</v>
      </c>
      <c r="AG38" s="19">
        <v>11</v>
      </c>
      <c r="AH38" s="19">
        <v>4</v>
      </c>
      <c r="AI38" s="19">
        <v>5</v>
      </c>
      <c r="AJ38" s="19">
        <v>9</v>
      </c>
      <c r="AK38" s="19">
        <v>6</v>
      </c>
      <c r="AL38" s="19">
        <v>6</v>
      </c>
      <c r="AM38" s="19">
        <v>7</v>
      </c>
      <c r="AN38" s="19">
        <v>6</v>
      </c>
      <c r="AO38" s="19">
        <v>1</v>
      </c>
      <c r="AP38" s="19">
        <v>3</v>
      </c>
      <c r="AQ38" s="19">
        <v>3</v>
      </c>
      <c r="AR38" s="19">
        <v>2</v>
      </c>
      <c r="AS38" s="19">
        <v>2</v>
      </c>
      <c r="AT38" s="19">
        <v>0</v>
      </c>
      <c r="AU38" s="19">
        <v>1</v>
      </c>
      <c r="AV38" s="20">
        <v>93</v>
      </c>
      <c r="AW38" s="21">
        <v>0.86915887850467288</v>
      </c>
      <c r="AX38" s="42">
        <f t="shared" si="3"/>
        <v>2</v>
      </c>
    </row>
    <row r="39" spans="1:50" x14ac:dyDescent="0.25">
      <c r="A39" s="16"/>
      <c r="B39" s="17" t="s">
        <v>43</v>
      </c>
      <c r="C39" s="18">
        <v>128</v>
      </c>
      <c r="D39" s="18">
        <v>128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2</v>
      </c>
      <c r="K39" s="19">
        <v>3</v>
      </c>
      <c r="L39" s="19">
        <v>5</v>
      </c>
      <c r="M39" s="19">
        <v>6</v>
      </c>
      <c r="N39" s="19">
        <v>8</v>
      </c>
      <c r="O39" s="19">
        <v>11</v>
      </c>
      <c r="P39" s="19">
        <v>10</v>
      </c>
      <c r="Q39" s="19">
        <v>9</v>
      </c>
      <c r="R39" s="19">
        <v>10</v>
      </c>
      <c r="S39" s="19">
        <v>9</v>
      </c>
      <c r="T39" s="19">
        <v>5</v>
      </c>
      <c r="U39" s="19">
        <v>8</v>
      </c>
      <c r="V39" s="19">
        <v>10</v>
      </c>
      <c r="W39" s="19">
        <v>4</v>
      </c>
      <c r="X39" s="19">
        <v>3</v>
      </c>
      <c r="Y39" s="20">
        <v>103</v>
      </c>
      <c r="Z39" s="21">
        <v>0.8046875</v>
      </c>
      <c r="AA39" s="19">
        <v>2</v>
      </c>
      <c r="AB39" s="19">
        <v>1</v>
      </c>
      <c r="AC39" s="19">
        <v>1</v>
      </c>
      <c r="AD39" s="19">
        <v>7</v>
      </c>
      <c r="AE39" s="19">
        <v>1</v>
      </c>
      <c r="AF39" s="19">
        <v>1</v>
      </c>
      <c r="AG39" s="19">
        <v>2</v>
      </c>
      <c r="AH39" s="19">
        <v>3</v>
      </c>
      <c r="AI39" s="19">
        <v>2</v>
      </c>
      <c r="AJ39" s="19">
        <v>1</v>
      </c>
      <c r="AK39" s="19">
        <v>2</v>
      </c>
      <c r="AL39" s="19">
        <v>1</v>
      </c>
      <c r="AM39" s="19">
        <v>1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20">
        <v>25</v>
      </c>
      <c r="AW39" s="21">
        <v>0.1953125</v>
      </c>
      <c r="AX39" s="42">
        <f t="shared" si="3"/>
        <v>34</v>
      </c>
    </row>
    <row r="40" spans="1:50" x14ac:dyDescent="0.25">
      <c r="A40" s="16"/>
      <c r="B40" s="17" t="s">
        <v>44</v>
      </c>
      <c r="C40" s="18">
        <v>438</v>
      </c>
      <c r="D40" s="18">
        <v>437</v>
      </c>
      <c r="E40" s="19">
        <v>3</v>
      </c>
      <c r="F40" s="19">
        <v>4</v>
      </c>
      <c r="G40" s="19">
        <v>0</v>
      </c>
      <c r="H40" s="19">
        <v>3</v>
      </c>
      <c r="I40" s="19">
        <v>1</v>
      </c>
      <c r="J40" s="19">
        <v>7</v>
      </c>
      <c r="K40" s="19">
        <v>11</v>
      </c>
      <c r="L40" s="19">
        <v>17</v>
      </c>
      <c r="M40" s="19">
        <v>26</v>
      </c>
      <c r="N40" s="19">
        <v>34</v>
      </c>
      <c r="O40" s="19">
        <v>27</v>
      </c>
      <c r="P40" s="19">
        <v>32</v>
      </c>
      <c r="Q40" s="19">
        <v>28</v>
      </c>
      <c r="R40" s="19">
        <v>15</v>
      </c>
      <c r="S40" s="19">
        <v>19</v>
      </c>
      <c r="T40" s="19">
        <v>19</v>
      </c>
      <c r="U40" s="19">
        <v>18</v>
      </c>
      <c r="V40" s="19">
        <v>18</v>
      </c>
      <c r="W40" s="19">
        <v>13</v>
      </c>
      <c r="X40" s="19">
        <v>13</v>
      </c>
      <c r="Y40" s="20">
        <v>308</v>
      </c>
      <c r="Z40" s="21">
        <v>0.70480549199084663</v>
      </c>
      <c r="AA40" s="19">
        <v>17</v>
      </c>
      <c r="AB40" s="19">
        <v>15</v>
      </c>
      <c r="AC40" s="19">
        <v>12</v>
      </c>
      <c r="AD40" s="19">
        <v>14</v>
      </c>
      <c r="AE40" s="19">
        <v>8</v>
      </c>
      <c r="AF40" s="19">
        <v>15</v>
      </c>
      <c r="AG40" s="19">
        <v>5</v>
      </c>
      <c r="AH40" s="19">
        <v>12</v>
      </c>
      <c r="AI40" s="19">
        <v>5</v>
      </c>
      <c r="AJ40" s="19">
        <v>5</v>
      </c>
      <c r="AK40" s="19">
        <v>7</v>
      </c>
      <c r="AL40" s="19">
        <v>6</v>
      </c>
      <c r="AM40" s="19">
        <v>2</v>
      </c>
      <c r="AN40" s="19">
        <v>0</v>
      </c>
      <c r="AO40" s="19">
        <v>3</v>
      </c>
      <c r="AP40" s="19">
        <v>1</v>
      </c>
      <c r="AQ40" s="19">
        <v>1</v>
      </c>
      <c r="AR40" s="19">
        <v>0</v>
      </c>
      <c r="AS40" s="19">
        <v>0</v>
      </c>
      <c r="AT40" s="19">
        <v>1</v>
      </c>
      <c r="AU40" s="19">
        <v>0</v>
      </c>
      <c r="AV40" s="20">
        <v>129</v>
      </c>
      <c r="AW40" s="21">
        <v>0.29519450800915331</v>
      </c>
      <c r="AX40" s="42">
        <f t="shared" si="3"/>
        <v>14</v>
      </c>
    </row>
    <row r="41" spans="1:50" x14ac:dyDescent="0.25">
      <c r="A41" s="16"/>
      <c r="B41" s="17" t="s">
        <v>45</v>
      </c>
      <c r="C41" s="18">
        <v>326</v>
      </c>
      <c r="D41" s="18">
        <v>325</v>
      </c>
      <c r="E41" s="19">
        <v>0</v>
      </c>
      <c r="F41" s="19">
        <v>1</v>
      </c>
      <c r="G41" s="19">
        <v>1</v>
      </c>
      <c r="H41" s="19">
        <v>3</v>
      </c>
      <c r="I41" s="19">
        <v>1</v>
      </c>
      <c r="J41" s="19">
        <v>2</v>
      </c>
      <c r="K41" s="19">
        <v>3</v>
      </c>
      <c r="L41" s="19">
        <v>16</v>
      </c>
      <c r="M41" s="19">
        <v>27</v>
      </c>
      <c r="N41" s="19">
        <v>29</v>
      </c>
      <c r="O41" s="19">
        <v>32</v>
      </c>
      <c r="P41" s="19">
        <v>31</v>
      </c>
      <c r="Q41" s="19">
        <v>19</v>
      </c>
      <c r="R41" s="19">
        <v>24</v>
      </c>
      <c r="S41" s="19">
        <v>19</v>
      </c>
      <c r="T41" s="19">
        <v>14</v>
      </c>
      <c r="U41" s="19">
        <v>19</v>
      </c>
      <c r="V41" s="19">
        <v>13</v>
      </c>
      <c r="W41" s="19">
        <v>5</v>
      </c>
      <c r="X41" s="19">
        <v>11</v>
      </c>
      <c r="Y41" s="20">
        <v>270</v>
      </c>
      <c r="Z41" s="21">
        <v>0.83076923076923082</v>
      </c>
      <c r="AA41" s="19">
        <v>6</v>
      </c>
      <c r="AB41" s="19">
        <v>6</v>
      </c>
      <c r="AC41" s="19">
        <v>7</v>
      </c>
      <c r="AD41" s="19">
        <v>8</v>
      </c>
      <c r="AE41" s="19">
        <v>0</v>
      </c>
      <c r="AF41" s="19">
        <v>9</v>
      </c>
      <c r="AG41" s="19">
        <v>6</v>
      </c>
      <c r="AH41" s="19">
        <v>3</v>
      </c>
      <c r="AI41" s="19">
        <v>1</v>
      </c>
      <c r="AJ41" s="19">
        <v>1</v>
      </c>
      <c r="AK41" s="19">
        <v>1</v>
      </c>
      <c r="AL41" s="19">
        <v>0</v>
      </c>
      <c r="AM41" s="19">
        <v>1</v>
      </c>
      <c r="AN41" s="19">
        <v>1</v>
      </c>
      <c r="AO41" s="19">
        <v>2</v>
      </c>
      <c r="AP41" s="19">
        <v>1</v>
      </c>
      <c r="AQ41" s="19">
        <v>1</v>
      </c>
      <c r="AR41" s="19">
        <v>0</v>
      </c>
      <c r="AS41" s="19">
        <v>0</v>
      </c>
      <c r="AT41" s="19">
        <v>1</v>
      </c>
      <c r="AU41" s="19">
        <v>0</v>
      </c>
      <c r="AV41" s="20">
        <v>55</v>
      </c>
      <c r="AW41" s="21">
        <v>0.16923076923076924</v>
      </c>
      <c r="AX41" s="42">
        <f t="shared" si="3"/>
        <v>44</v>
      </c>
    </row>
    <row r="42" spans="1:50" x14ac:dyDescent="0.25">
      <c r="A42" s="16"/>
      <c r="B42" s="17" t="s">
        <v>46</v>
      </c>
      <c r="C42" s="18">
        <v>334</v>
      </c>
      <c r="D42" s="18">
        <v>334</v>
      </c>
      <c r="E42" s="19">
        <v>1</v>
      </c>
      <c r="F42" s="19">
        <v>3</v>
      </c>
      <c r="G42" s="19">
        <v>1</v>
      </c>
      <c r="H42" s="19">
        <v>4</v>
      </c>
      <c r="I42" s="19">
        <v>2</v>
      </c>
      <c r="J42" s="19">
        <v>2</v>
      </c>
      <c r="K42" s="19">
        <v>13</v>
      </c>
      <c r="L42" s="19">
        <v>13</v>
      </c>
      <c r="M42" s="19">
        <v>20</v>
      </c>
      <c r="N42" s="19">
        <v>40</v>
      </c>
      <c r="O42" s="19">
        <v>35</v>
      </c>
      <c r="P42" s="19">
        <v>29</v>
      </c>
      <c r="Q42" s="19">
        <v>27</v>
      </c>
      <c r="R42" s="19">
        <v>14</v>
      </c>
      <c r="S42" s="19">
        <v>10</v>
      </c>
      <c r="T42" s="19">
        <v>16</v>
      </c>
      <c r="U42" s="19">
        <v>12</v>
      </c>
      <c r="V42" s="19">
        <v>9</v>
      </c>
      <c r="W42" s="19">
        <v>9</v>
      </c>
      <c r="X42" s="19">
        <v>6</v>
      </c>
      <c r="Y42" s="20">
        <v>266</v>
      </c>
      <c r="Z42" s="21">
        <v>0.79640718562874246</v>
      </c>
      <c r="AA42" s="19">
        <v>10</v>
      </c>
      <c r="AB42" s="19">
        <v>9</v>
      </c>
      <c r="AC42" s="19">
        <v>4</v>
      </c>
      <c r="AD42" s="19">
        <v>5</v>
      </c>
      <c r="AE42" s="19">
        <v>2</v>
      </c>
      <c r="AF42" s="19">
        <v>4</v>
      </c>
      <c r="AG42" s="19">
        <v>2</v>
      </c>
      <c r="AH42" s="19">
        <v>7</v>
      </c>
      <c r="AI42" s="19">
        <v>5</v>
      </c>
      <c r="AJ42" s="19">
        <v>5</v>
      </c>
      <c r="AK42" s="19">
        <v>1</v>
      </c>
      <c r="AL42" s="19">
        <v>3</v>
      </c>
      <c r="AM42" s="19">
        <v>1</v>
      </c>
      <c r="AN42" s="19">
        <v>3</v>
      </c>
      <c r="AO42" s="19">
        <v>1</v>
      </c>
      <c r="AP42" s="19">
        <v>3</v>
      </c>
      <c r="AQ42" s="19">
        <v>1</v>
      </c>
      <c r="AR42" s="19">
        <v>2</v>
      </c>
      <c r="AS42" s="19">
        <v>0</v>
      </c>
      <c r="AT42" s="19">
        <v>0</v>
      </c>
      <c r="AU42" s="19">
        <v>0</v>
      </c>
      <c r="AV42" s="20">
        <v>68</v>
      </c>
      <c r="AW42" s="21">
        <v>0.20359281437125748</v>
      </c>
      <c r="AX42" s="42">
        <f t="shared" si="3"/>
        <v>29</v>
      </c>
    </row>
    <row r="43" spans="1:50" x14ac:dyDescent="0.25">
      <c r="A43" s="16"/>
      <c r="B43" s="17" t="s">
        <v>47</v>
      </c>
      <c r="C43" s="18">
        <v>459</v>
      </c>
      <c r="D43" s="18">
        <v>459</v>
      </c>
      <c r="E43" s="19">
        <v>2</v>
      </c>
      <c r="F43" s="19">
        <v>8</v>
      </c>
      <c r="G43" s="19">
        <v>2</v>
      </c>
      <c r="H43" s="19">
        <v>7</v>
      </c>
      <c r="I43" s="19">
        <v>9</v>
      </c>
      <c r="J43" s="19">
        <v>16</v>
      </c>
      <c r="K43" s="19">
        <v>17</v>
      </c>
      <c r="L43" s="19">
        <v>25</v>
      </c>
      <c r="M43" s="19">
        <v>50</v>
      </c>
      <c r="N43" s="19">
        <v>44</v>
      </c>
      <c r="O43" s="19">
        <v>51</v>
      </c>
      <c r="P43" s="19">
        <v>32</v>
      </c>
      <c r="Q43" s="19">
        <v>29</v>
      </c>
      <c r="R43" s="19">
        <v>29</v>
      </c>
      <c r="S43" s="19">
        <v>13</v>
      </c>
      <c r="T43" s="19">
        <v>21</v>
      </c>
      <c r="U43" s="19">
        <v>12</v>
      </c>
      <c r="V43" s="19">
        <v>8</v>
      </c>
      <c r="W43" s="19">
        <v>13</v>
      </c>
      <c r="X43" s="19">
        <v>12</v>
      </c>
      <c r="Y43" s="20">
        <v>400</v>
      </c>
      <c r="Z43" s="21">
        <v>0.8714596949891068</v>
      </c>
      <c r="AA43" s="19">
        <v>8</v>
      </c>
      <c r="AB43" s="19">
        <v>10</v>
      </c>
      <c r="AC43" s="19">
        <v>8</v>
      </c>
      <c r="AD43" s="19">
        <v>8</v>
      </c>
      <c r="AE43" s="19">
        <v>5</v>
      </c>
      <c r="AF43" s="19">
        <v>3</v>
      </c>
      <c r="AG43" s="19">
        <v>3</v>
      </c>
      <c r="AH43" s="19">
        <v>5</v>
      </c>
      <c r="AI43" s="19">
        <v>2</v>
      </c>
      <c r="AJ43" s="19">
        <v>2</v>
      </c>
      <c r="AK43" s="19">
        <v>1</v>
      </c>
      <c r="AL43" s="19">
        <v>0</v>
      </c>
      <c r="AM43" s="19">
        <v>1</v>
      </c>
      <c r="AN43" s="19">
        <v>1</v>
      </c>
      <c r="AO43" s="19">
        <v>1</v>
      </c>
      <c r="AP43" s="19">
        <v>1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20">
        <v>59</v>
      </c>
      <c r="AW43" s="21">
        <v>0.12854030501089325</v>
      </c>
      <c r="AX43" s="42">
        <f t="shared" si="3"/>
        <v>57</v>
      </c>
    </row>
    <row r="44" spans="1:50" x14ac:dyDescent="0.25">
      <c r="A44" s="16"/>
      <c r="B44" s="17" t="s">
        <v>48</v>
      </c>
      <c r="C44" s="18">
        <v>623</v>
      </c>
      <c r="D44" s="18">
        <v>622</v>
      </c>
      <c r="E44" s="19">
        <v>1</v>
      </c>
      <c r="F44" s="19">
        <v>3</v>
      </c>
      <c r="G44" s="19">
        <v>1</v>
      </c>
      <c r="H44" s="19">
        <v>8</v>
      </c>
      <c r="I44" s="19">
        <v>5</v>
      </c>
      <c r="J44" s="19">
        <v>9</v>
      </c>
      <c r="K44" s="19">
        <v>24</v>
      </c>
      <c r="L44" s="19">
        <v>18</v>
      </c>
      <c r="M44" s="19">
        <v>36</v>
      </c>
      <c r="N44" s="19">
        <v>36</v>
      </c>
      <c r="O44" s="19">
        <v>52</v>
      </c>
      <c r="P44" s="19">
        <v>58</v>
      </c>
      <c r="Q44" s="19">
        <v>40</v>
      </c>
      <c r="R44" s="19">
        <v>38</v>
      </c>
      <c r="S44" s="19">
        <v>29</v>
      </c>
      <c r="T44" s="19">
        <v>27</v>
      </c>
      <c r="U44" s="19">
        <v>33</v>
      </c>
      <c r="V44" s="19">
        <v>19</v>
      </c>
      <c r="W44" s="19">
        <v>16</v>
      </c>
      <c r="X44" s="19">
        <v>26</v>
      </c>
      <c r="Y44" s="20">
        <v>479</v>
      </c>
      <c r="Z44" s="21">
        <v>0.770096463022508</v>
      </c>
      <c r="AA44" s="19">
        <v>20</v>
      </c>
      <c r="AB44" s="19">
        <v>18</v>
      </c>
      <c r="AC44" s="19">
        <v>9</v>
      </c>
      <c r="AD44" s="19">
        <v>15</v>
      </c>
      <c r="AE44" s="19">
        <v>15</v>
      </c>
      <c r="AF44" s="19">
        <v>10</v>
      </c>
      <c r="AG44" s="19">
        <v>12</v>
      </c>
      <c r="AH44" s="19">
        <v>8</v>
      </c>
      <c r="AI44" s="19">
        <v>5</v>
      </c>
      <c r="AJ44" s="19">
        <v>7</v>
      </c>
      <c r="AK44" s="19">
        <v>6</v>
      </c>
      <c r="AL44" s="19">
        <v>4</v>
      </c>
      <c r="AM44" s="19">
        <v>3</v>
      </c>
      <c r="AN44" s="19">
        <v>2</v>
      </c>
      <c r="AO44" s="19">
        <v>2</v>
      </c>
      <c r="AP44" s="19">
        <v>1</v>
      </c>
      <c r="AQ44" s="19">
        <v>2</v>
      </c>
      <c r="AR44" s="19">
        <v>4</v>
      </c>
      <c r="AS44" s="19">
        <v>0</v>
      </c>
      <c r="AT44" s="19">
        <v>0</v>
      </c>
      <c r="AU44" s="19">
        <v>0</v>
      </c>
      <c r="AV44" s="20">
        <v>143</v>
      </c>
      <c r="AW44" s="21">
        <v>0.22990353697749197</v>
      </c>
      <c r="AX44" s="42">
        <f t="shared" si="3"/>
        <v>22</v>
      </c>
    </row>
    <row r="45" spans="1:50" x14ac:dyDescent="0.25">
      <c r="A45" s="16"/>
      <c r="B45" s="17" t="s">
        <v>49</v>
      </c>
      <c r="C45" s="18">
        <v>7</v>
      </c>
      <c r="D45" s="18">
        <v>7</v>
      </c>
      <c r="E45" s="19">
        <v>0</v>
      </c>
      <c r="F45" s="19">
        <v>0</v>
      </c>
      <c r="G45" s="19">
        <v>0</v>
      </c>
      <c r="H45" s="19">
        <v>1</v>
      </c>
      <c r="I45" s="19">
        <v>3</v>
      </c>
      <c r="J45" s="19">
        <v>1</v>
      </c>
      <c r="K45" s="19">
        <v>0</v>
      </c>
      <c r="L45" s="19">
        <v>1</v>
      </c>
      <c r="M45" s="19">
        <v>1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20">
        <v>7</v>
      </c>
      <c r="Z45" s="21">
        <v>1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20">
        <v>0</v>
      </c>
      <c r="AW45" s="21">
        <v>0</v>
      </c>
      <c r="AX45" s="42">
        <f t="shared" si="3"/>
        <v>84</v>
      </c>
    </row>
    <row r="46" spans="1:50" x14ac:dyDescent="0.25">
      <c r="A46" s="16"/>
      <c r="B46" s="17" t="s">
        <v>50</v>
      </c>
      <c r="C46" s="18">
        <v>2</v>
      </c>
      <c r="D46" s="18">
        <v>2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1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20">
        <v>1</v>
      </c>
      <c r="Z46" s="21">
        <v>0.5</v>
      </c>
      <c r="AA46" s="19">
        <v>0</v>
      </c>
      <c r="AB46" s="19">
        <v>0</v>
      </c>
      <c r="AC46" s="19">
        <v>1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20">
        <v>1</v>
      </c>
      <c r="AW46" s="21">
        <v>0.5</v>
      </c>
      <c r="AX46" s="42">
        <f t="shared" si="3"/>
        <v>6</v>
      </c>
    </row>
    <row r="47" spans="1:50" s="15" customFormat="1" x14ac:dyDescent="0.25">
      <c r="A47" s="23">
        <v>5</v>
      </c>
      <c r="B47" s="11" t="s">
        <v>51</v>
      </c>
      <c r="C47" s="13">
        <v>1086</v>
      </c>
      <c r="D47" s="13">
        <v>1080</v>
      </c>
      <c r="E47" s="13">
        <v>0</v>
      </c>
      <c r="F47" s="13">
        <v>0</v>
      </c>
      <c r="G47" s="13">
        <v>0</v>
      </c>
      <c r="H47" s="13">
        <v>5</v>
      </c>
      <c r="I47" s="13">
        <v>1</v>
      </c>
      <c r="J47" s="13">
        <v>5</v>
      </c>
      <c r="K47" s="13">
        <v>15</v>
      </c>
      <c r="L47" s="13">
        <v>18</v>
      </c>
      <c r="M47" s="13">
        <v>51</v>
      </c>
      <c r="N47" s="13">
        <v>94</v>
      </c>
      <c r="O47" s="13">
        <v>91</v>
      </c>
      <c r="P47" s="13">
        <v>91</v>
      </c>
      <c r="Q47" s="13">
        <v>72</v>
      </c>
      <c r="R47" s="13">
        <v>78</v>
      </c>
      <c r="S47" s="13">
        <v>68</v>
      </c>
      <c r="T47" s="13">
        <v>64</v>
      </c>
      <c r="U47" s="13">
        <v>60</v>
      </c>
      <c r="V47" s="13">
        <v>65</v>
      </c>
      <c r="W47" s="13">
        <v>41</v>
      </c>
      <c r="X47" s="13">
        <v>39</v>
      </c>
      <c r="Y47" s="13">
        <v>858</v>
      </c>
      <c r="Z47" s="24">
        <v>0.7944444444444444</v>
      </c>
      <c r="AA47" s="13">
        <v>42</v>
      </c>
      <c r="AB47" s="13">
        <v>40</v>
      </c>
      <c r="AC47" s="13">
        <v>26</v>
      </c>
      <c r="AD47" s="13">
        <v>23</v>
      </c>
      <c r="AE47" s="13">
        <v>19</v>
      </c>
      <c r="AF47" s="13">
        <v>15</v>
      </c>
      <c r="AG47" s="13">
        <v>18</v>
      </c>
      <c r="AH47" s="13">
        <v>8</v>
      </c>
      <c r="AI47" s="13">
        <v>6</v>
      </c>
      <c r="AJ47" s="13">
        <v>6</v>
      </c>
      <c r="AK47" s="13">
        <v>2</v>
      </c>
      <c r="AL47" s="13">
        <v>3</v>
      </c>
      <c r="AM47" s="13">
        <v>4</v>
      </c>
      <c r="AN47" s="13">
        <v>4</v>
      </c>
      <c r="AO47" s="13">
        <v>3</v>
      </c>
      <c r="AP47" s="13">
        <v>1</v>
      </c>
      <c r="AQ47" s="13">
        <v>0</v>
      </c>
      <c r="AR47" s="13">
        <v>0</v>
      </c>
      <c r="AS47" s="13">
        <v>1</v>
      </c>
      <c r="AT47" s="13">
        <v>1</v>
      </c>
      <c r="AU47" s="13">
        <v>0</v>
      </c>
      <c r="AV47" s="13">
        <v>222</v>
      </c>
      <c r="AW47" s="24">
        <v>0.20555555555555555</v>
      </c>
      <c r="AX47" s="42"/>
    </row>
    <row r="48" spans="1:50" x14ac:dyDescent="0.25">
      <c r="A48" s="16"/>
      <c r="B48" s="17" t="s">
        <v>52</v>
      </c>
      <c r="C48" s="18">
        <v>143</v>
      </c>
      <c r="D48" s="18">
        <v>142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1</v>
      </c>
      <c r="K48" s="19">
        <v>0</v>
      </c>
      <c r="L48" s="19">
        <v>1</v>
      </c>
      <c r="M48" s="19">
        <v>3</v>
      </c>
      <c r="N48" s="19">
        <v>18</v>
      </c>
      <c r="O48" s="19">
        <v>13</v>
      </c>
      <c r="P48" s="19">
        <v>18</v>
      </c>
      <c r="Q48" s="19">
        <v>8</v>
      </c>
      <c r="R48" s="19">
        <v>10</v>
      </c>
      <c r="S48" s="19">
        <v>10</v>
      </c>
      <c r="T48" s="19">
        <v>4</v>
      </c>
      <c r="U48" s="19">
        <v>9</v>
      </c>
      <c r="V48" s="19">
        <v>10</v>
      </c>
      <c r="W48" s="19">
        <v>4</v>
      </c>
      <c r="X48" s="19">
        <v>5</v>
      </c>
      <c r="Y48" s="20">
        <v>114</v>
      </c>
      <c r="Z48" s="21">
        <v>0.80281690140845074</v>
      </c>
      <c r="AA48" s="19">
        <v>4</v>
      </c>
      <c r="AB48" s="19">
        <v>4</v>
      </c>
      <c r="AC48" s="19">
        <v>3</v>
      </c>
      <c r="AD48" s="19">
        <v>1</v>
      </c>
      <c r="AE48" s="19">
        <v>3</v>
      </c>
      <c r="AF48" s="19">
        <v>4</v>
      </c>
      <c r="AG48" s="19">
        <v>4</v>
      </c>
      <c r="AH48" s="19">
        <v>1</v>
      </c>
      <c r="AI48" s="19">
        <v>1</v>
      </c>
      <c r="AJ48" s="19">
        <v>2</v>
      </c>
      <c r="AK48" s="19">
        <v>0</v>
      </c>
      <c r="AL48" s="19">
        <v>0</v>
      </c>
      <c r="AM48" s="19">
        <v>0</v>
      </c>
      <c r="AN48" s="19">
        <v>0</v>
      </c>
      <c r="AO48" s="19">
        <v>1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20">
        <v>28</v>
      </c>
      <c r="AW48" s="21">
        <v>0.19718309859154928</v>
      </c>
      <c r="AX48" s="42">
        <f t="shared" ref="AX48:AX56" si="4">RANK(AW48,toanss,0)</f>
        <v>32</v>
      </c>
    </row>
    <row r="49" spans="1:50" x14ac:dyDescent="0.25">
      <c r="A49" s="16"/>
      <c r="B49" s="17" t="s">
        <v>53</v>
      </c>
      <c r="C49" s="18">
        <v>80</v>
      </c>
      <c r="D49" s="18">
        <v>79</v>
      </c>
      <c r="E49" s="19">
        <v>0</v>
      </c>
      <c r="F49" s="19">
        <v>0</v>
      </c>
      <c r="G49" s="19">
        <v>0</v>
      </c>
      <c r="H49" s="19">
        <v>1</v>
      </c>
      <c r="I49" s="19">
        <v>0</v>
      </c>
      <c r="J49" s="19">
        <v>2</v>
      </c>
      <c r="K49" s="19">
        <v>5</v>
      </c>
      <c r="L49" s="19">
        <v>2</v>
      </c>
      <c r="M49" s="19">
        <v>6</v>
      </c>
      <c r="N49" s="19">
        <v>5</v>
      </c>
      <c r="O49" s="19">
        <v>9</v>
      </c>
      <c r="P49" s="19">
        <v>11</v>
      </c>
      <c r="Q49" s="19">
        <v>4</v>
      </c>
      <c r="R49" s="19">
        <v>6</v>
      </c>
      <c r="S49" s="19">
        <v>3</v>
      </c>
      <c r="T49" s="19">
        <v>3</v>
      </c>
      <c r="U49" s="19">
        <v>2</v>
      </c>
      <c r="V49" s="19">
        <v>1</v>
      </c>
      <c r="W49" s="19">
        <v>4</v>
      </c>
      <c r="X49" s="19">
        <v>0</v>
      </c>
      <c r="Y49" s="20">
        <v>64</v>
      </c>
      <c r="Z49" s="21">
        <v>0.810126582278481</v>
      </c>
      <c r="AA49" s="19">
        <v>3</v>
      </c>
      <c r="AB49" s="19">
        <v>3</v>
      </c>
      <c r="AC49" s="19">
        <v>4</v>
      </c>
      <c r="AD49" s="19">
        <v>3</v>
      </c>
      <c r="AE49" s="19">
        <v>2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20">
        <v>15</v>
      </c>
      <c r="AW49" s="21">
        <v>0.189873417721519</v>
      </c>
      <c r="AX49" s="42">
        <f t="shared" si="4"/>
        <v>36</v>
      </c>
    </row>
    <row r="50" spans="1:50" x14ac:dyDescent="0.25">
      <c r="A50" s="16"/>
      <c r="B50" s="17" t="s">
        <v>54</v>
      </c>
      <c r="C50" s="18">
        <v>160</v>
      </c>
      <c r="D50" s="18">
        <v>160</v>
      </c>
      <c r="E50" s="19">
        <v>0</v>
      </c>
      <c r="F50" s="19">
        <v>0</v>
      </c>
      <c r="G50" s="19">
        <v>0</v>
      </c>
      <c r="H50" s="19">
        <v>1</v>
      </c>
      <c r="I50" s="19">
        <v>1</v>
      </c>
      <c r="J50" s="19">
        <v>2</v>
      </c>
      <c r="K50" s="19">
        <v>4</v>
      </c>
      <c r="L50" s="19">
        <v>6</v>
      </c>
      <c r="M50" s="19">
        <v>19</v>
      </c>
      <c r="N50" s="19">
        <v>24</v>
      </c>
      <c r="O50" s="19">
        <v>22</v>
      </c>
      <c r="P50" s="19">
        <v>9</v>
      </c>
      <c r="Q50" s="19">
        <v>10</v>
      </c>
      <c r="R50" s="19">
        <v>10</v>
      </c>
      <c r="S50" s="19">
        <v>12</v>
      </c>
      <c r="T50" s="19">
        <v>9</v>
      </c>
      <c r="U50" s="19">
        <v>1</v>
      </c>
      <c r="V50" s="19">
        <v>9</v>
      </c>
      <c r="W50" s="19">
        <v>2</v>
      </c>
      <c r="X50" s="19">
        <v>3</v>
      </c>
      <c r="Y50" s="20">
        <v>144</v>
      </c>
      <c r="Z50" s="21">
        <v>0.9</v>
      </c>
      <c r="AA50" s="19">
        <v>4</v>
      </c>
      <c r="AB50" s="19">
        <v>3</v>
      </c>
      <c r="AC50" s="19">
        <v>3</v>
      </c>
      <c r="AD50" s="19">
        <v>2</v>
      </c>
      <c r="AE50" s="19">
        <v>0</v>
      </c>
      <c r="AF50" s="19">
        <v>1</v>
      </c>
      <c r="AG50" s="19">
        <v>0</v>
      </c>
      <c r="AH50" s="19">
        <v>0</v>
      </c>
      <c r="AI50" s="19">
        <v>1</v>
      </c>
      <c r="AJ50" s="19">
        <v>0</v>
      </c>
      <c r="AK50" s="19">
        <v>0</v>
      </c>
      <c r="AL50" s="19">
        <v>2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20">
        <v>16</v>
      </c>
      <c r="AW50" s="21">
        <v>0.1</v>
      </c>
      <c r="AX50" s="42">
        <f t="shared" si="4"/>
        <v>72</v>
      </c>
    </row>
    <row r="51" spans="1:50" x14ac:dyDescent="0.25">
      <c r="A51" s="16"/>
      <c r="B51" s="17" t="s">
        <v>55</v>
      </c>
      <c r="C51" s="18">
        <v>81</v>
      </c>
      <c r="D51" s="18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1</v>
      </c>
      <c r="N51" s="19">
        <v>1</v>
      </c>
      <c r="O51" s="19">
        <v>1</v>
      </c>
      <c r="P51" s="19">
        <v>1</v>
      </c>
      <c r="Q51" s="19">
        <v>2</v>
      </c>
      <c r="R51" s="19">
        <v>4</v>
      </c>
      <c r="S51" s="19">
        <v>2</v>
      </c>
      <c r="T51" s="19">
        <v>6</v>
      </c>
      <c r="U51" s="19">
        <v>5</v>
      </c>
      <c r="V51" s="19">
        <v>2</v>
      </c>
      <c r="W51" s="19">
        <v>1</v>
      </c>
      <c r="X51" s="19">
        <v>4</v>
      </c>
      <c r="Y51" s="20">
        <v>30</v>
      </c>
      <c r="Z51" s="21">
        <v>0.37037037037037035</v>
      </c>
      <c r="AA51" s="19">
        <v>4</v>
      </c>
      <c r="AB51" s="19">
        <v>7</v>
      </c>
      <c r="AC51" s="19">
        <v>6</v>
      </c>
      <c r="AD51" s="19">
        <v>3</v>
      </c>
      <c r="AE51" s="19">
        <v>3</v>
      </c>
      <c r="AF51" s="19">
        <v>4</v>
      </c>
      <c r="AG51" s="19">
        <v>6</v>
      </c>
      <c r="AH51" s="19">
        <v>4</v>
      </c>
      <c r="AI51" s="19">
        <v>1</v>
      </c>
      <c r="AJ51" s="19">
        <v>2</v>
      </c>
      <c r="AK51" s="19">
        <v>2</v>
      </c>
      <c r="AL51" s="19">
        <v>1</v>
      </c>
      <c r="AM51" s="19">
        <v>3</v>
      </c>
      <c r="AN51" s="19">
        <v>3</v>
      </c>
      <c r="AO51" s="19">
        <v>1</v>
      </c>
      <c r="AP51" s="19">
        <v>0</v>
      </c>
      <c r="AQ51" s="19">
        <v>0</v>
      </c>
      <c r="AR51" s="19">
        <v>0</v>
      </c>
      <c r="AS51" s="19">
        <v>0</v>
      </c>
      <c r="AT51" s="19">
        <v>1</v>
      </c>
      <c r="AU51" s="19">
        <v>0</v>
      </c>
      <c r="AV51" s="20">
        <v>51</v>
      </c>
      <c r="AW51" s="21">
        <v>0.62962962962962965</v>
      </c>
      <c r="AX51" s="42">
        <f t="shared" si="4"/>
        <v>4</v>
      </c>
    </row>
    <row r="52" spans="1:50" x14ac:dyDescent="0.25">
      <c r="A52" s="16"/>
      <c r="B52" s="17" t="s">
        <v>56</v>
      </c>
      <c r="C52" s="18">
        <v>193</v>
      </c>
      <c r="D52" s="18">
        <v>193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3</v>
      </c>
      <c r="M52" s="19">
        <v>3</v>
      </c>
      <c r="N52" s="19">
        <v>7</v>
      </c>
      <c r="O52" s="19">
        <v>11</v>
      </c>
      <c r="P52" s="19">
        <v>18</v>
      </c>
      <c r="Q52" s="19">
        <v>13</v>
      </c>
      <c r="R52" s="19">
        <v>16</v>
      </c>
      <c r="S52" s="19">
        <v>16</v>
      </c>
      <c r="T52" s="19">
        <v>9</v>
      </c>
      <c r="U52" s="19">
        <v>13</v>
      </c>
      <c r="V52" s="19">
        <v>13</v>
      </c>
      <c r="W52" s="19">
        <v>13</v>
      </c>
      <c r="X52" s="19">
        <v>14</v>
      </c>
      <c r="Y52" s="20">
        <v>149</v>
      </c>
      <c r="Z52" s="21">
        <v>0.772020725388601</v>
      </c>
      <c r="AA52" s="19">
        <v>12</v>
      </c>
      <c r="AB52" s="19">
        <v>9</v>
      </c>
      <c r="AC52" s="19">
        <v>5</v>
      </c>
      <c r="AD52" s="19">
        <v>4</v>
      </c>
      <c r="AE52" s="19">
        <v>5</v>
      </c>
      <c r="AF52" s="19">
        <v>3</v>
      </c>
      <c r="AG52" s="19">
        <v>3</v>
      </c>
      <c r="AH52" s="19">
        <v>0</v>
      </c>
      <c r="AI52" s="19">
        <v>1</v>
      </c>
      <c r="AJ52" s="19">
        <v>1</v>
      </c>
      <c r="AK52" s="19">
        <v>0</v>
      </c>
      <c r="AL52" s="19">
        <v>0</v>
      </c>
      <c r="AM52" s="19">
        <v>1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20">
        <v>44</v>
      </c>
      <c r="AW52" s="21">
        <v>0.22797927461139897</v>
      </c>
      <c r="AX52" s="42">
        <f t="shared" si="4"/>
        <v>24</v>
      </c>
    </row>
    <row r="53" spans="1:50" x14ac:dyDescent="0.25">
      <c r="A53" s="16"/>
      <c r="B53" s="17" t="s">
        <v>57</v>
      </c>
      <c r="C53" s="18">
        <v>32</v>
      </c>
      <c r="D53" s="18">
        <v>32</v>
      </c>
      <c r="E53" s="19">
        <v>0</v>
      </c>
      <c r="F53" s="19">
        <v>0</v>
      </c>
      <c r="G53" s="19">
        <v>0</v>
      </c>
      <c r="H53" s="19">
        <v>1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</v>
      </c>
      <c r="O53" s="19">
        <v>3</v>
      </c>
      <c r="P53" s="19">
        <v>3</v>
      </c>
      <c r="Q53" s="19">
        <v>4</v>
      </c>
      <c r="R53" s="19">
        <v>3</v>
      </c>
      <c r="S53" s="19">
        <v>2</v>
      </c>
      <c r="T53" s="19">
        <v>1</v>
      </c>
      <c r="U53" s="19">
        <v>2</v>
      </c>
      <c r="V53" s="19">
        <v>1</v>
      </c>
      <c r="W53" s="19">
        <v>0</v>
      </c>
      <c r="X53" s="19">
        <v>0</v>
      </c>
      <c r="Y53" s="20">
        <v>21</v>
      </c>
      <c r="Z53" s="21">
        <v>0.65625</v>
      </c>
      <c r="AA53" s="19">
        <v>3</v>
      </c>
      <c r="AB53" s="19">
        <v>0</v>
      </c>
      <c r="AC53" s="19">
        <v>0</v>
      </c>
      <c r="AD53" s="19">
        <v>3</v>
      </c>
      <c r="AE53" s="19">
        <v>2</v>
      </c>
      <c r="AF53" s="19">
        <v>0</v>
      </c>
      <c r="AG53" s="19">
        <v>2</v>
      </c>
      <c r="AH53" s="19">
        <v>0</v>
      </c>
      <c r="AI53" s="19">
        <v>1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20">
        <v>11</v>
      </c>
      <c r="AW53" s="21">
        <v>0.34375</v>
      </c>
      <c r="AX53" s="42">
        <f t="shared" si="4"/>
        <v>11</v>
      </c>
    </row>
    <row r="54" spans="1:50" x14ac:dyDescent="0.25">
      <c r="A54" s="16"/>
      <c r="B54" s="17" t="s">
        <v>58</v>
      </c>
      <c r="C54" s="18">
        <v>182</v>
      </c>
      <c r="D54" s="18">
        <v>179</v>
      </c>
      <c r="E54" s="19">
        <v>0</v>
      </c>
      <c r="F54" s="19">
        <v>0</v>
      </c>
      <c r="G54" s="19">
        <v>0</v>
      </c>
      <c r="H54" s="19">
        <v>1</v>
      </c>
      <c r="I54" s="19">
        <v>0</v>
      </c>
      <c r="J54" s="19">
        <v>0</v>
      </c>
      <c r="K54" s="19">
        <v>2</v>
      </c>
      <c r="L54" s="19">
        <v>0</v>
      </c>
      <c r="M54" s="19">
        <v>9</v>
      </c>
      <c r="N54" s="19">
        <v>17</v>
      </c>
      <c r="O54" s="19">
        <v>16</v>
      </c>
      <c r="P54" s="19">
        <v>13</v>
      </c>
      <c r="Q54" s="19">
        <v>18</v>
      </c>
      <c r="R54" s="19">
        <v>12</v>
      </c>
      <c r="S54" s="19">
        <v>11</v>
      </c>
      <c r="T54" s="19">
        <v>13</v>
      </c>
      <c r="U54" s="19">
        <v>13</v>
      </c>
      <c r="V54" s="19">
        <v>13</v>
      </c>
      <c r="W54" s="19">
        <v>15</v>
      </c>
      <c r="X54" s="19">
        <v>4</v>
      </c>
      <c r="Y54" s="20">
        <v>157</v>
      </c>
      <c r="Z54" s="21">
        <v>0.87709497206703912</v>
      </c>
      <c r="AA54" s="19">
        <v>3</v>
      </c>
      <c r="AB54" s="19">
        <v>5</v>
      </c>
      <c r="AC54" s="19">
        <v>3</v>
      </c>
      <c r="AD54" s="19">
        <v>5</v>
      </c>
      <c r="AE54" s="19">
        <v>0</v>
      </c>
      <c r="AF54" s="19">
        <v>1</v>
      </c>
      <c r="AG54" s="19">
        <v>1</v>
      </c>
      <c r="AH54" s="19">
        <v>2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1</v>
      </c>
      <c r="AO54" s="19">
        <v>1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20">
        <v>22</v>
      </c>
      <c r="AW54" s="21">
        <v>0.12290502793296089</v>
      </c>
      <c r="AX54" s="42">
        <f t="shared" si="4"/>
        <v>59</v>
      </c>
    </row>
    <row r="55" spans="1:50" x14ac:dyDescent="0.25">
      <c r="A55" s="16"/>
      <c r="B55" s="17" t="s">
        <v>59</v>
      </c>
      <c r="C55" s="18">
        <v>104</v>
      </c>
      <c r="D55" s="18">
        <v>104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2</v>
      </c>
      <c r="L55" s="19">
        <v>2</v>
      </c>
      <c r="M55" s="19">
        <v>5</v>
      </c>
      <c r="N55" s="19">
        <v>12</v>
      </c>
      <c r="O55" s="19">
        <v>9</v>
      </c>
      <c r="P55" s="19">
        <v>12</v>
      </c>
      <c r="Q55" s="19">
        <v>6</v>
      </c>
      <c r="R55" s="19">
        <v>10</v>
      </c>
      <c r="S55" s="19">
        <v>9</v>
      </c>
      <c r="T55" s="19">
        <v>8</v>
      </c>
      <c r="U55" s="19">
        <v>9</v>
      </c>
      <c r="V55" s="19">
        <v>3</v>
      </c>
      <c r="W55" s="19">
        <v>0</v>
      </c>
      <c r="X55" s="19">
        <v>1</v>
      </c>
      <c r="Y55" s="20">
        <v>88</v>
      </c>
      <c r="Z55" s="21">
        <v>0.84615384615384615</v>
      </c>
      <c r="AA55" s="19">
        <v>5</v>
      </c>
      <c r="AB55" s="19">
        <v>3</v>
      </c>
      <c r="AC55" s="19">
        <v>0</v>
      </c>
      <c r="AD55" s="19">
        <v>0</v>
      </c>
      <c r="AE55" s="19">
        <v>3</v>
      </c>
      <c r="AF55" s="19">
        <v>2</v>
      </c>
      <c r="AG55" s="19">
        <v>1</v>
      </c>
      <c r="AH55" s="19">
        <v>0</v>
      </c>
      <c r="AI55" s="19">
        <v>1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1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20">
        <v>16</v>
      </c>
      <c r="AW55" s="21">
        <v>0.15384615384615385</v>
      </c>
      <c r="AX55" s="42">
        <f t="shared" si="4"/>
        <v>49</v>
      </c>
    </row>
    <row r="56" spans="1:50" x14ac:dyDescent="0.25">
      <c r="A56" s="16"/>
      <c r="B56" s="17" t="s">
        <v>60</v>
      </c>
      <c r="C56" s="18">
        <v>111</v>
      </c>
      <c r="D56" s="18">
        <v>110</v>
      </c>
      <c r="E56" s="19">
        <v>0</v>
      </c>
      <c r="F56" s="19">
        <v>0</v>
      </c>
      <c r="G56" s="19">
        <v>0</v>
      </c>
      <c r="H56" s="19">
        <v>1</v>
      </c>
      <c r="I56" s="19">
        <v>0</v>
      </c>
      <c r="J56" s="19">
        <v>0</v>
      </c>
      <c r="K56" s="19">
        <v>2</v>
      </c>
      <c r="L56" s="19">
        <v>4</v>
      </c>
      <c r="M56" s="19">
        <v>5</v>
      </c>
      <c r="N56" s="19">
        <v>9</v>
      </c>
      <c r="O56" s="19">
        <v>7</v>
      </c>
      <c r="P56" s="19">
        <v>6</v>
      </c>
      <c r="Q56" s="19">
        <v>7</v>
      </c>
      <c r="R56" s="19">
        <v>7</v>
      </c>
      <c r="S56" s="19">
        <v>3</v>
      </c>
      <c r="T56" s="19">
        <v>11</v>
      </c>
      <c r="U56" s="19">
        <v>6</v>
      </c>
      <c r="V56" s="19">
        <v>13</v>
      </c>
      <c r="W56" s="19">
        <v>2</v>
      </c>
      <c r="X56" s="19">
        <v>8</v>
      </c>
      <c r="Y56" s="20">
        <v>91</v>
      </c>
      <c r="Z56" s="21">
        <v>0.82727272727272727</v>
      </c>
      <c r="AA56" s="19">
        <v>4</v>
      </c>
      <c r="AB56" s="19">
        <v>6</v>
      </c>
      <c r="AC56" s="19">
        <v>2</v>
      </c>
      <c r="AD56" s="19">
        <v>2</v>
      </c>
      <c r="AE56" s="19">
        <v>1</v>
      </c>
      <c r="AF56" s="19">
        <v>0</v>
      </c>
      <c r="AG56" s="19">
        <v>1</v>
      </c>
      <c r="AH56" s="19">
        <v>1</v>
      </c>
      <c r="AI56" s="19">
        <v>0</v>
      </c>
      <c r="AJ56" s="19">
        <v>1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1</v>
      </c>
      <c r="AT56" s="19">
        <v>0</v>
      </c>
      <c r="AU56" s="19">
        <v>0</v>
      </c>
      <c r="AV56" s="20">
        <v>19</v>
      </c>
      <c r="AW56" s="21">
        <v>0.17272727272727273</v>
      </c>
      <c r="AX56" s="42">
        <f t="shared" si="4"/>
        <v>42</v>
      </c>
    </row>
    <row r="57" spans="1:50" s="15" customFormat="1" x14ac:dyDescent="0.25">
      <c r="A57" s="23">
        <v>6</v>
      </c>
      <c r="B57" s="11" t="s">
        <v>61</v>
      </c>
      <c r="C57" s="13">
        <v>1414</v>
      </c>
      <c r="D57" s="13">
        <v>1409</v>
      </c>
      <c r="E57" s="13">
        <v>3</v>
      </c>
      <c r="F57" s="13">
        <v>5</v>
      </c>
      <c r="G57" s="13">
        <v>0</v>
      </c>
      <c r="H57" s="13">
        <v>13</v>
      </c>
      <c r="I57" s="13">
        <v>5</v>
      </c>
      <c r="J57" s="13">
        <v>15</v>
      </c>
      <c r="K57" s="13">
        <v>34</v>
      </c>
      <c r="L57" s="13">
        <v>44</v>
      </c>
      <c r="M57" s="13">
        <v>76</v>
      </c>
      <c r="N57" s="13">
        <v>166</v>
      </c>
      <c r="O57" s="13">
        <v>165</v>
      </c>
      <c r="P57" s="13">
        <v>167</v>
      </c>
      <c r="Q57" s="13">
        <v>139</v>
      </c>
      <c r="R57" s="13">
        <v>82</v>
      </c>
      <c r="S57" s="13">
        <v>82</v>
      </c>
      <c r="T57" s="13">
        <v>54</v>
      </c>
      <c r="U57" s="13">
        <v>46</v>
      </c>
      <c r="V57" s="13">
        <v>45</v>
      </c>
      <c r="W57" s="13">
        <v>37</v>
      </c>
      <c r="X57" s="13">
        <v>43</v>
      </c>
      <c r="Y57" s="13">
        <v>1221</v>
      </c>
      <c r="Z57" s="24">
        <v>0.8665720369056068</v>
      </c>
      <c r="AA57" s="13">
        <v>30</v>
      </c>
      <c r="AB57" s="13">
        <v>26</v>
      </c>
      <c r="AC57" s="13">
        <v>15</v>
      </c>
      <c r="AD57" s="13">
        <v>16</v>
      </c>
      <c r="AE57" s="13">
        <v>12</v>
      </c>
      <c r="AF57" s="13">
        <v>12</v>
      </c>
      <c r="AG57" s="13">
        <v>17</v>
      </c>
      <c r="AH57" s="13">
        <v>14</v>
      </c>
      <c r="AI57" s="13">
        <v>7</v>
      </c>
      <c r="AJ57" s="13">
        <v>5</v>
      </c>
      <c r="AK57" s="13">
        <v>8</v>
      </c>
      <c r="AL57" s="13">
        <v>5</v>
      </c>
      <c r="AM57" s="13">
        <v>6</v>
      </c>
      <c r="AN57" s="13">
        <v>4</v>
      </c>
      <c r="AO57" s="13">
        <v>2</v>
      </c>
      <c r="AP57" s="13">
        <v>2</v>
      </c>
      <c r="AQ57" s="13">
        <v>6</v>
      </c>
      <c r="AR57" s="13">
        <v>0</v>
      </c>
      <c r="AS57" s="13">
        <v>0</v>
      </c>
      <c r="AT57" s="13">
        <v>1</v>
      </c>
      <c r="AU57" s="13">
        <v>0</v>
      </c>
      <c r="AV57" s="13">
        <v>188</v>
      </c>
      <c r="AW57" s="24">
        <v>0.1334279630943932</v>
      </c>
      <c r="AX57" s="42"/>
    </row>
    <row r="58" spans="1:50" x14ac:dyDescent="0.25">
      <c r="A58" s="16"/>
      <c r="B58" s="17" t="s">
        <v>62</v>
      </c>
      <c r="C58" s="18">
        <v>136</v>
      </c>
      <c r="D58" s="18">
        <v>136</v>
      </c>
      <c r="E58" s="19">
        <v>0</v>
      </c>
      <c r="F58" s="19">
        <v>1</v>
      </c>
      <c r="G58" s="19">
        <v>0</v>
      </c>
      <c r="H58" s="19">
        <v>1</v>
      </c>
      <c r="I58" s="19">
        <v>1</v>
      </c>
      <c r="J58" s="19">
        <v>1</v>
      </c>
      <c r="K58" s="19">
        <v>6</v>
      </c>
      <c r="L58" s="19">
        <v>8</v>
      </c>
      <c r="M58" s="19">
        <v>9</v>
      </c>
      <c r="N58" s="19">
        <v>27</v>
      </c>
      <c r="O58" s="19">
        <v>17</v>
      </c>
      <c r="P58" s="19">
        <v>18</v>
      </c>
      <c r="Q58" s="19">
        <v>14</v>
      </c>
      <c r="R58" s="19">
        <v>7</v>
      </c>
      <c r="S58" s="19">
        <v>5</v>
      </c>
      <c r="T58" s="19">
        <v>4</v>
      </c>
      <c r="U58" s="19">
        <v>4</v>
      </c>
      <c r="V58" s="19">
        <v>1</v>
      </c>
      <c r="W58" s="19">
        <v>5</v>
      </c>
      <c r="X58" s="19">
        <v>1</v>
      </c>
      <c r="Y58" s="20">
        <v>130</v>
      </c>
      <c r="Z58" s="21">
        <v>0.95588235294117652</v>
      </c>
      <c r="AA58" s="19">
        <v>2</v>
      </c>
      <c r="AB58" s="19">
        <v>0</v>
      </c>
      <c r="AC58" s="19">
        <v>2</v>
      </c>
      <c r="AD58" s="19">
        <v>0</v>
      </c>
      <c r="AE58" s="19">
        <v>2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20">
        <v>6</v>
      </c>
      <c r="AW58" s="21">
        <v>4.4117647058823532E-2</v>
      </c>
      <c r="AX58" s="42">
        <f t="shared" ref="AX58:AX65" si="5">RANK(AW58,toanss,0)</f>
        <v>82</v>
      </c>
    </row>
    <row r="59" spans="1:50" x14ac:dyDescent="0.25">
      <c r="A59" s="16"/>
      <c r="B59" s="17" t="s">
        <v>63</v>
      </c>
      <c r="C59" s="18">
        <v>38</v>
      </c>
      <c r="D59" s="18">
        <v>38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1</v>
      </c>
      <c r="M59" s="19">
        <v>0</v>
      </c>
      <c r="N59" s="19">
        <v>5</v>
      </c>
      <c r="O59" s="19">
        <v>4</v>
      </c>
      <c r="P59" s="19">
        <v>4</v>
      </c>
      <c r="Q59" s="19">
        <v>7</v>
      </c>
      <c r="R59" s="19">
        <v>3</v>
      </c>
      <c r="S59" s="19">
        <v>3</v>
      </c>
      <c r="T59" s="19">
        <v>2</v>
      </c>
      <c r="U59" s="19">
        <v>0</v>
      </c>
      <c r="V59" s="19">
        <v>1</v>
      </c>
      <c r="W59" s="19">
        <v>1</v>
      </c>
      <c r="X59" s="19">
        <v>0</v>
      </c>
      <c r="Y59" s="20">
        <v>31</v>
      </c>
      <c r="Z59" s="21">
        <v>0.81578947368421051</v>
      </c>
      <c r="AA59" s="19">
        <v>1</v>
      </c>
      <c r="AB59" s="19">
        <v>2</v>
      </c>
      <c r="AC59" s="19">
        <v>0</v>
      </c>
      <c r="AD59" s="19">
        <v>0</v>
      </c>
      <c r="AE59" s="19">
        <v>0</v>
      </c>
      <c r="AF59" s="19">
        <v>1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1</v>
      </c>
      <c r="AM59" s="19">
        <v>0</v>
      </c>
      <c r="AN59" s="19">
        <v>1</v>
      </c>
      <c r="AO59" s="19">
        <v>0</v>
      </c>
      <c r="AP59" s="19">
        <v>0</v>
      </c>
      <c r="AQ59" s="19">
        <v>1</v>
      </c>
      <c r="AR59" s="19">
        <v>0</v>
      </c>
      <c r="AS59" s="19">
        <v>0</v>
      </c>
      <c r="AT59" s="19">
        <v>0</v>
      </c>
      <c r="AU59" s="19">
        <v>0</v>
      </c>
      <c r="AV59" s="20">
        <v>7</v>
      </c>
      <c r="AW59" s="21">
        <v>0.18421052631578946</v>
      </c>
      <c r="AX59" s="42">
        <f t="shared" si="5"/>
        <v>41</v>
      </c>
    </row>
    <row r="60" spans="1:50" x14ac:dyDescent="0.25">
      <c r="A60" s="16"/>
      <c r="B60" s="17" t="s">
        <v>64</v>
      </c>
      <c r="C60" s="18">
        <v>88</v>
      </c>
      <c r="D60" s="18">
        <v>88</v>
      </c>
      <c r="E60" s="19">
        <v>0</v>
      </c>
      <c r="F60" s="19">
        <v>0</v>
      </c>
      <c r="G60" s="19">
        <v>0</v>
      </c>
      <c r="H60" s="19">
        <v>1</v>
      </c>
      <c r="I60" s="19">
        <v>1</v>
      </c>
      <c r="J60" s="19">
        <v>0</v>
      </c>
      <c r="K60" s="19">
        <v>2</v>
      </c>
      <c r="L60" s="19">
        <v>2</v>
      </c>
      <c r="M60" s="19">
        <v>0</v>
      </c>
      <c r="N60" s="19">
        <v>4</v>
      </c>
      <c r="O60" s="19">
        <v>10</v>
      </c>
      <c r="P60" s="19">
        <v>12</v>
      </c>
      <c r="Q60" s="19">
        <v>11</v>
      </c>
      <c r="R60" s="19">
        <v>3</v>
      </c>
      <c r="S60" s="19">
        <v>9</v>
      </c>
      <c r="T60" s="19">
        <v>2</v>
      </c>
      <c r="U60" s="19">
        <v>3</v>
      </c>
      <c r="V60" s="19">
        <v>2</v>
      </c>
      <c r="W60" s="19">
        <v>2</v>
      </c>
      <c r="X60" s="19">
        <v>3</v>
      </c>
      <c r="Y60" s="20">
        <v>67</v>
      </c>
      <c r="Z60" s="21">
        <v>0.76136363636363635</v>
      </c>
      <c r="AA60" s="19">
        <v>0</v>
      </c>
      <c r="AB60" s="19">
        <v>2</v>
      </c>
      <c r="AC60" s="19">
        <v>1</v>
      </c>
      <c r="AD60" s="19">
        <v>1</v>
      </c>
      <c r="AE60" s="19">
        <v>0</v>
      </c>
      <c r="AF60" s="19">
        <v>1</v>
      </c>
      <c r="AG60" s="19">
        <v>5</v>
      </c>
      <c r="AH60" s="19">
        <v>0</v>
      </c>
      <c r="AI60" s="19">
        <v>2</v>
      </c>
      <c r="AJ60" s="19">
        <v>2</v>
      </c>
      <c r="AK60" s="19">
        <v>1</v>
      </c>
      <c r="AL60" s="19">
        <v>1</v>
      </c>
      <c r="AM60" s="19">
        <v>2</v>
      </c>
      <c r="AN60" s="19">
        <v>0</v>
      </c>
      <c r="AO60" s="19">
        <v>0</v>
      </c>
      <c r="AP60" s="19">
        <v>2</v>
      </c>
      <c r="AQ60" s="19">
        <v>1</v>
      </c>
      <c r="AR60" s="19">
        <v>0</v>
      </c>
      <c r="AS60" s="19">
        <v>0</v>
      </c>
      <c r="AT60" s="19">
        <v>0</v>
      </c>
      <c r="AU60" s="19">
        <v>0</v>
      </c>
      <c r="AV60" s="20">
        <v>21</v>
      </c>
      <c r="AW60" s="21">
        <v>0.23863636363636365</v>
      </c>
      <c r="AX60" s="42">
        <f t="shared" si="5"/>
        <v>20</v>
      </c>
    </row>
    <row r="61" spans="1:50" x14ac:dyDescent="0.25">
      <c r="A61" s="16"/>
      <c r="B61" s="17" t="s">
        <v>65</v>
      </c>
      <c r="C61" s="18">
        <v>164</v>
      </c>
      <c r="D61" s="18">
        <v>164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1</v>
      </c>
      <c r="K61" s="19">
        <v>1</v>
      </c>
      <c r="L61" s="19">
        <v>3</v>
      </c>
      <c r="M61" s="19">
        <v>6</v>
      </c>
      <c r="N61" s="19">
        <v>28</v>
      </c>
      <c r="O61" s="19">
        <v>16</v>
      </c>
      <c r="P61" s="19">
        <v>14</v>
      </c>
      <c r="Q61" s="19">
        <v>14</v>
      </c>
      <c r="R61" s="19">
        <v>8</v>
      </c>
      <c r="S61" s="19">
        <v>7</v>
      </c>
      <c r="T61" s="19">
        <v>10</v>
      </c>
      <c r="U61" s="19">
        <v>5</v>
      </c>
      <c r="V61" s="19">
        <v>7</v>
      </c>
      <c r="W61" s="19">
        <v>5</v>
      </c>
      <c r="X61" s="19">
        <v>5</v>
      </c>
      <c r="Y61" s="20">
        <v>130</v>
      </c>
      <c r="Z61" s="21">
        <v>0.79268292682926833</v>
      </c>
      <c r="AA61" s="19">
        <v>6</v>
      </c>
      <c r="AB61" s="19">
        <v>3</v>
      </c>
      <c r="AC61" s="19">
        <v>2</v>
      </c>
      <c r="AD61" s="19">
        <v>2</v>
      </c>
      <c r="AE61" s="19">
        <v>2</v>
      </c>
      <c r="AF61" s="19">
        <v>2</v>
      </c>
      <c r="AG61" s="19">
        <v>2</v>
      </c>
      <c r="AH61" s="19">
        <v>5</v>
      </c>
      <c r="AI61" s="19">
        <v>2</v>
      </c>
      <c r="AJ61" s="19">
        <v>1</v>
      </c>
      <c r="AK61" s="19">
        <v>2</v>
      </c>
      <c r="AL61" s="19">
        <v>1</v>
      </c>
      <c r="AM61" s="19">
        <v>2</v>
      </c>
      <c r="AN61" s="19">
        <v>0</v>
      </c>
      <c r="AO61" s="19">
        <v>1</v>
      </c>
      <c r="AP61" s="19">
        <v>0</v>
      </c>
      <c r="AQ61" s="19">
        <v>1</v>
      </c>
      <c r="AR61" s="19">
        <v>0</v>
      </c>
      <c r="AS61" s="19">
        <v>0</v>
      </c>
      <c r="AT61" s="19">
        <v>0</v>
      </c>
      <c r="AU61" s="19">
        <v>0</v>
      </c>
      <c r="AV61" s="20">
        <v>34</v>
      </c>
      <c r="AW61" s="21">
        <v>0.2073170731707317</v>
      </c>
      <c r="AX61" s="42">
        <f t="shared" si="5"/>
        <v>27</v>
      </c>
    </row>
    <row r="62" spans="1:50" x14ac:dyDescent="0.25">
      <c r="A62" s="16"/>
      <c r="B62" s="17" t="s">
        <v>66</v>
      </c>
      <c r="C62" s="18">
        <v>288</v>
      </c>
      <c r="D62" s="18">
        <v>285</v>
      </c>
      <c r="E62" s="19">
        <v>2</v>
      </c>
      <c r="F62" s="19">
        <v>3</v>
      </c>
      <c r="G62" s="19">
        <v>0</v>
      </c>
      <c r="H62" s="19">
        <v>3</v>
      </c>
      <c r="I62" s="19">
        <v>1</v>
      </c>
      <c r="J62" s="19">
        <v>4</v>
      </c>
      <c r="K62" s="19">
        <v>4</v>
      </c>
      <c r="L62" s="19">
        <v>5</v>
      </c>
      <c r="M62" s="19">
        <v>19</v>
      </c>
      <c r="N62" s="19">
        <v>27</v>
      </c>
      <c r="O62" s="19">
        <v>38</v>
      </c>
      <c r="P62" s="19">
        <v>29</v>
      </c>
      <c r="Q62" s="19">
        <v>28</v>
      </c>
      <c r="R62" s="19">
        <v>18</v>
      </c>
      <c r="S62" s="19">
        <v>17</v>
      </c>
      <c r="T62" s="19">
        <v>6</v>
      </c>
      <c r="U62" s="19">
        <v>10</v>
      </c>
      <c r="V62" s="19">
        <v>10</v>
      </c>
      <c r="W62" s="19">
        <v>6</v>
      </c>
      <c r="X62" s="19">
        <v>14</v>
      </c>
      <c r="Y62" s="20">
        <v>244</v>
      </c>
      <c r="Z62" s="21">
        <v>0.85614035087719298</v>
      </c>
      <c r="AA62" s="19">
        <v>9</v>
      </c>
      <c r="AB62" s="19">
        <v>3</v>
      </c>
      <c r="AC62" s="19">
        <v>4</v>
      </c>
      <c r="AD62" s="19">
        <v>1</v>
      </c>
      <c r="AE62" s="19">
        <v>2</v>
      </c>
      <c r="AF62" s="19">
        <v>2</v>
      </c>
      <c r="AG62" s="19">
        <v>6</v>
      </c>
      <c r="AH62" s="19">
        <v>4</v>
      </c>
      <c r="AI62" s="19">
        <v>2</v>
      </c>
      <c r="AJ62" s="19">
        <v>1</v>
      </c>
      <c r="AK62" s="19">
        <v>2</v>
      </c>
      <c r="AL62" s="19">
        <v>0</v>
      </c>
      <c r="AM62" s="19">
        <v>2</v>
      </c>
      <c r="AN62" s="19">
        <v>1</v>
      </c>
      <c r="AO62" s="19">
        <v>1</v>
      </c>
      <c r="AP62" s="19">
        <v>0</v>
      </c>
      <c r="AQ62" s="19">
        <v>1</v>
      </c>
      <c r="AR62" s="19">
        <v>0</v>
      </c>
      <c r="AS62" s="19">
        <v>0</v>
      </c>
      <c r="AT62" s="19">
        <v>0</v>
      </c>
      <c r="AU62" s="19">
        <v>0</v>
      </c>
      <c r="AV62" s="20">
        <v>41</v>
      </c>
      <c r="AW62" s="21">
        <v>0.14385964912280702</v>
      </c>
      <c r="AX62" s="42">
        <f t="shared" si="5"/>
        <v>51</v>
      </c>
    </row>
    <row r="63" spans="1:50" x14ac:dyDescent="0.25">
      <c r="A63" s="16"/>
      <c r="B63" s="17" t="s">
        <v>67</v>
      </c>
      <c r="C63" s="18">
        <v>314</v>
      </c>
      <c r="D63" s="18">
        <v>312</v>
      </c>
      <c r="E63" s="19">
        <v>0</v>
      </c>
      <c r="F63" s="19">
        <v>0</v>
      </c>
      <c r="G63" s="19">
        <v>0</v>
      </c>
      <c r="H63" s="19">
        <v>0</v>
      </c>
      <c r="I63" s="19">
        <v>2</v>
      </c>
      <c r="J63" s="19">
        <v>3</v>
      </c>
      <c r="K63" s="19">
        <v>11</v>
      </c>
      <c r="L63" s="19">
        <v>6</v>
      </c>
      <c r="M63" s="19">
        <v>12</v>
      </c>
      <c r="N63" s="19">
        <v>27</v>
      </c>
      <c r="O63" s="19">
        <v>27</v>
      </c>
      <c r="P63" s="19">
        <v>40</v>
      </c>
      <c r="Q63" s="19">
        <v>25</v>
      </c>
      <c r="R63" s="19">
        <v>25</v>
      </c>
      <c r="S63" s="19">
        <v>22</v>
      </c>
      <c r="T63" s="19">
        <v>16</v>
      </c>
      <c r="U63" s="19">
        <v>11</v>
      </c>
      <c r="V63" s="19">
        <v>15</v>
      </c>
      <c r="W63" s="19">
        <v>8</v>
      </c>
      <c r="X63" s="19">
        <v>14</v>
      </c>
      <c r="Y63" s="20">
        <v>264</v>
      </c>
      <c r="Z63" s="21">
        <v>0.84615384615384615</v>
      </c>
      <c r="AA63" s="19">
        <v>8</v>
      </c>
      <c r="AB63" s="19">
        <v>11</v>
      </c>
      <c r="AC63" s="19">
        <v>3</v>
      </c>
      <c r="AD63" s="19">
        <v>6</v>
      </c>
      <c r="AE63" s="19">
        <v>4</v>
      </c>
      <c r="AF63" s="19">
        <v>4</v>
      </c>
      <c r="AG63" s="19">
        <v>4</v>
      </c>
      <c r="AH63" s="19">
        <v>3</v>
      </c>
      <c r="AI63" s="19">
        <v>0</v>
      </c>
      <c r="AJ63" s="19">
        <v>0</v>
      </c>
      <c r="AK63" s="19">
        <v>1</v>
      </c>
      <c r="AL63" s="19">
        <v>1</v>
      </c>
      <c r="AM63" s="19">
        <v>0</v>
      </c>
      <c r="AN63" s="19">
        <v>1</v>
      </c>
      <c r="AO63" s="19">
        <v>0</v>
      </c>
      <c r="AP63" s="19">
        <v>0</v>
      </c>
      <c r="AQ63" s="19">
        <v>1</v>
      </c>
      <c r="AR63" s="19">
        <v>0</v>
      </c>
      <c r="AS63" s="19">
        <v>0</v>
      </c>
      <c r="AT63" s="19">
        <v>1</v>
      </c>
      <c r="AU63" s="19">
        <v>0</v>
      </c>
      <c r="AV63" s="20">
        <v>48</v>
      </c>
      <c r="AW63" s="21">
        <v>0.15384615384615385</v>
      </c>
      <c r="AX63" s="42">
        <f t="shared" si="5"/>
        <v>49</v>
      </c>
    </row>
    <row r="64" spans="1:50" x14ac:dyDescent="0.25">
      <c r="A64" s="16"/>
      <c r="B64" s="17" t="s">
        <v>68</v>
      </c>
      <c r="C64" s="18">
        <v>327</v>
      </c>
      <c r="D64" s="18">
        <v>327</v>
      </c>
      <c r="E64" s="19">
        <v>1</v>
      </c>
      <c r="F64" s="19">
        <v>1</v>
      </c>
      <c r="G64" s="19">
        <v>0</v>
      </c>
      <c r="H64" s="19">
        <v>8</v>
      </c>
      <c r="I64" s="19">
        <v>0</v>
      </c>
      <c r="J64" s="19">
        <v>6</v>
      </c>
      <c r="K64" s="19">
        <v>8</v>
      </c>
      <c r="L64" s="19">
        <v>18</v>
      </c>
      <c r="M64" s="19">
        <v>29</v>
      </c>
      <c r="N64" s="19">
        <v>44</v>
      </c>
      <c r="O64" s="19">
        <v>41</v>
      </c>
      <c r="P64" s="19">
        <v>39</v>
      </c>
      <c r="Q64" s="19">
        <v>30</v>
      </c>
      <c r="R64" s="19">
        <v>15</v>
      </c>
      <c r="S64" s="19">
        <v>14</v>
      </c>
      <c r="T64" s="19">
        <v>12</v>
      </c>
      <c r="U64" s="19">
        <v>13</v>
      </c>
      <c r="V64" s="19">
        <v>8</v>
      </c>
      <c r="W64" s="19">
        <v>8</v>
      </c>
      <c r="X64" s="19">
        <v>5</v>
      </c>
      <c r="Y64" s="20">
        <v>300</v>
      </c>
      <c r="Z64" s="21">
        <v>0.91743119266055051</v>
      </c>
      <c r="AA64" s="19">
        <v>4</v>
      </c>
      <c r="AB64" s="19">
        <v>5</v>
      </c>
      <c r="AC64" s="19">
        <v>3</v>
      </c>
      <c r="AD64" s="19">
        <v>4</v>
      </c>
      <c r="AE64" s="19">
        <v>2</v>
      </c>
      <c r="AF64" s="19">
        <v>2</v>
      </c>
      <c r="AG64" s="19">
        <v>0</v>
      </c>
      <c r="AH64" s="19">
        <v>1</v>
      </c>
      <c r="AI64" s="19">
        <v>1</v>
      </c>
      <c r="AJ64" s="19">
        <v>1</v>
      </c>
      <c r="AK64" s="19">
        <v>1</v>
      </c>
      <c r="AL64" s="19">
        <v>1</v>
      </c>
      <c r="AM64" s="19">
        <v>0</v>
      </c>
      <c r="AN64" s="19">
        <v>1</v>
      </c>
      <c r="AO64" s="19">
        <v>0</v>
      </c>
      <c r="AP64" s="19">
        <v>0</v>
      </c>
      <c r="AQ64" s="19">
        <v>1</v>
      </c>
      <c r="AR64" s="19">
        <v>0</v>
      </c>
      <c r="AS64" s="19">
        <v>0</v>
      </c>
      <c r="AT64" s="19">
        <v>0</v>
      </c>
      <c r="AU64" s="19">
        <v>0</v>
      </c>
      <c r="AV64" s="20">
        <v>27</v>
      </c>
      <c r="AW64" s="21">
        <v>8.2568807339449546E-2</v>
      </c>
      <c r="AX64" s="42">
        <f t="shared" si="5"/>
        <v>78</v>
      </c>
    </row>
    <row r="65" spans="1:50" x14ac:dyDescent="0.25">
      <c r="A65" s="16"/>
      <c r="B65" s="17" t="s">
        <v>69</v>
      </c>
      <c r="C65" s="18">
        <v>59</v>
      </c>
      <c r="D65" s="18">
        <v>59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2</v>
      </c>
      <c r="L65" s="19">
        <v>1</v>
      </c>
      <c r="M65" s="19">
        <v>1</v>
      </c>
      <c r="N65" s="19">
        <v>4</v>
      </c>
      <c r="O65" s="19">
        <v>12</v>
      </c>
      <c r="P65" s="19">
        <v>11</v>
      </c>
      <c r="Q65" s="19">
        <v>10</v>
      </c>
      <c r="R65" s="19">
        <v>3</v>
      </c>
      <c r="S65" s="19">
        <v>5</v>
      </c>
      <c r="T65" s="19">
        <v>2</v>
      </c>
      <c r="U65" s="19">
        <v>0</v>
      </c>
      <c r="V65" s="19">
        <v>1</v>
      </c>
      <c r="W65" s="19">
        <v>2</v>
      </c>
      <c r="X65" s="19">
        <v>1</v>
      </c>
      <c r="Y65" s="20">
        <v>55</v>
      </c>
      <c r="Z65" s="21">
        <v>0.93220338983050843</v>
      </c>
      <c r="AA65" s="19">
        <v>0</v>
      </c>
      <c r="AB65" s="19">
        <v>0</v>
      </c>
      <c r="AC65" s="19">
        <v>0</v>
      </c>
      <c r="AD65" s="19">
        <v>2</v>
      </c>
      <c r="AE65" s="19">
        <v>0</v>
      </c>
      <c r="AF65" s="19">
        <v>0</v>
      </c>
      <c r="AG65" s="19">
        <v>0</v>
      </c>
      <c r="AH65" s="19">
        <v>1</v>
      </c>
      <c r="AI65" s="19">
        <v>0</v>
      </c>
      <c r="AJ65" s="19">
        <v>0</v>
      </c>
      <c r="AK65" s="19">
        <v>1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20">
        <v>4</v>
      </c>
      <c r="AW65" s="21">
        <v>6.7796610169491525E-2</v>
      </c>
      <c r="AX65" s="42">
        <f t="shared" si="5"/>
        <v>80</v>
      </c>
    </row>
    <row r="66" spans="1:50" s="15" customFormat="1" x14ac:dyDescent="0.25">
      <c r="A66" s="23">
        <v>7</v>
      </c>
      <c r="B66" s="11" t="s">
        <v>70</v>
      </c>
      <c r="C66" s="13">
        <v>2843</v>
      </c>
      <c r="D66" s="13">
        <v>2835</v>
      </c>
      <c r="E66" s="13">
        <v>3</v>
      </c>
      <c r="F66" s="13">
        <v>2</v>
      </c>
      <c r="G66" s="13">
        <v>3</v>
      </c>
      <c r="H66" s="13">
        <v>13</v>
      </c>
      <c r="I66" s="13">
        <v>6</v>
      </c>
      <c r="J66" s="13">
        <v>11</v>
      </c>
      <c r="K66" s="13">
        <v>37</v>
      </c>
      <c r="L66" s="13">
        <v>52</v>
      </c>
      <c r="M66" s="13">
        <v>124</v>
      </c>
      <c r="N66" s="13">
        <v>223</v>
      </c>
      <c r="O66" s="13">
        <v>251</v>
      </c>
      <c r="P66" s="13">
        <v>234</v>
      </c>
      <c r="Q66" s="13">
        <v>209</v>
      </c>
      <c r="R66" s="13">
        <v>169</v>
      </c>
      <c r="S66" s="13">
        <v>142</v>
      </c>
      <c r="T66" s="13">
        <v>124</v>
      </c>
      <c r="U66" s="13">
        <v>118</v>
      </c>
      <c r="V66" s="13">
        <v>131</v>
      </c>
      <c r="W66" s="13">
        <v>99</v>
      </c>
      <c r="X66" s="13">
        <v>85</v>
      </c>
      <c r="Y66" s="13">
        <v>2036</v>
      </c>
      <c r="Z66" s="24">
        <v>0.71816578483245153</v>
      </c>
      <c r="AA66" s="13">
        <v>95</v>
      </c>
      <c r="AB66" s="13">
        <v>89</v>
      </c>
      <c r="AC66" s="13">
        <v>65</v>
      </c>
      <c r="AD66" s="13">
        <v>52</v>
      </c>
      <c r="AE66" s="13">
        <v>66</v>
      </c>
      <c r="AF66" s="13">
        <v>59</v>
      </c>
      <c r="AG66" s="13">
        <v>51</v>
      </c>
      <c r="AH66" s="13">
        <v>53</v>
      </c>
      <c r="AI66" s="13">
        <v>51</v>
      </c>
      <c r="AJ66" s="13">
        <v>33</v>
      </c>
      <c r="AK66" s="13">
        <v>40</v>
      </c>
      <c r="AL66" s="13">
        <v>22</v>
      </c>
      <c r="AM66" s="13">
        <v>26</v>
      </c>
      <c r="AN66" s="13">
        <v>20</v>
      </c>
      <c r="AO66" s="13">
        <v>19</v>
      </c>
      <c r="AP66" s="13">
        <v>13</v>
      </c>
      <c r="AQ66" s="13">
        <v>15</v>
      </c>
      <c r="AR66" s="13">
        <v>8</v>
      </c>
      <c r="AS66" s="13">
        <v>9</v>
      </c>
      <c r="AT66" s="13">
        <v>4</v>
      </c>
      <c r="AU66" s="13">
        <v>9</v>
      </c>
      <c r="AV66" s="13">
        <v>799</v>
      </c>
      <c r="AW66" s="24">
        <v>0.28183421516754847</v>
      </c>
      <c r="AX66" s="42"/>
    </row>
    <row r="67" spans="1:50" x14ac:dyDescent="0.25">
      <c r="A67" s="16"/>
      <c r="B67" s="17" t="s">
        <v>71</v>
      </c>
      <c r="C67" s="18">
        <v>181</v>
      </c>
      <c r="D67" s="18">
        <v>180</v>
      </c>
      <c r="E67" s="19">
        <v>0</v>
      </c>
      <c r="F67" s="19">
        <v>0</v>
      </c>
      <c r="G67" s="19">
        <v>0</v>
      </c>
      <c r="H67" s="19">
        <v>1</v>
      </c>
      <c r="I67" s="19">
        <v>0</v>
      </c>
      <c r="J67" s="19">
        <v>0</v>
      </c>
      <c r="K67" s="19">
        <v>1</v>
      </c>
      <c r="L67" s="19">
        <v>6</v>
      </c>
      <c r="M67" s="19">
        <v>9</v>
      </c>
      <c r="N67" s="19">
        <v>17</v>
      </c>
      <c r="O67" s="19">
        <v>13</v>
      </c>
      <c r="P67" s="19">
        <v>16</v>
      </c>
      <c r="Q67" s="19">
        <v>12</v>
      </c>
      <c r="R67" s="19">
        <v>12</v>
      </c>
      <c r="S67" s="19">
        <v>12</v>
      </c>
      <c r="T67" s="19">
        <v>10</v>
      </c>
      <c r="U67" s="19">
        <v>4</v>
      </c>
      <c r="V67" s="19">
        <v>8</v>
      </c>
      <c r="W67" s="19">
        <v>4</v>
      </c>
      <c r="X67" s="19">
        <v>4</v>
      </c>
      <c r="Y67" s="20">
        <v>129</v>
      </c>
      <c r="Z67" s="21">
        <v>0.71666666666666667</v>
      </c>
      <c r="AA67" s="19">
        <v>8</v>
      </c>
      <c r="AB67" s="19">
        <v>8</v>
      </c>
      <c r="AC67" s="19">
        <v>2</v>
      </c>
      <c r="AD67" s="19">
        <v>4</v>
      </c>
      <c r="AE67" s="19">
        <v>5</v>
      </c>
      <c r="AF67" s="19">
        <v>5</v>
      </c>
      <c r="AG67" s="19">
        <v>4</v>
      </c>
      <c r="AH67" s="19">
        <v>3</v>
      </c>
      <c r="AI67" s="19">
        <v>1</v>
      </c>
      <c r="AJ67" s="19">
        <v>2</v>
      </c>
      <c r="AK67" s="19">
        <v>2</v>
      </c>
      <c r="AL67" s="19">
        <v>2</v>
      </c>
      <c r="AM67" s="19">
        <v>1</v>
      </c>
      <c r="AN67" s="19">
        <v>1</v>
      </c>
      <c r="AO67" s="19">
        <v>0</v>
      </c>
      <c r="AP67" s="19">
        <v>0</v>
      </c>
      <c r="AQ67" s="19">
        <v>1</v>
      </c>
      <c r="AR67" s="19">
        <v>0</v>
      </c>
      <c r="AS67" s="19">
        <v>1</v>
      </c>
      <c r="AT67" s="19">
        <v>0</v>
      </c>
      <c r="AU67" s="19">
        <v>1</v>
      </c>
      <c r="AV67" s="20">
        <v>51</v>
      </c>
      <c r="AW67" s="21">
        <v>0.28333333333333333</v>
      </c>
      <c r="AX67" s="42">
        <f t="shared" ref="AX67:AX82" si="6">RANK(AW67,toanss,0)</f>
        <v>15</v>
      </c>
    </row>
    <row r="68" spans="1:50" x14ac:dyDescent="0.25">
      <c r="A68" s="16"/>
      <c r="B68" s="17" t="s">
        <v>72</v>
      </c>
      <c r="C68" s="18">
        <v>351</v>
      </c>
      <c r="D68" s="18">
        <v>350</v>
      </c>
      <c r="E68" s="19">
        <v>0</v>
      </c>
      <c r="F68" s="19">
        <v>1</v>
      </c>
      <c r="G68" s="19">
        <v>0</v>
      </c>
      <c r="H68" s="19">
        <v>3</v>
      </c>
      <c r="I68" s="19">
        <v>0</v>
      </c>
      <c r="J68" s="19">
        <v>1</v>
      </c>
      <c r="K68" s="19">
        <v>3</v>
      </c>
      <c r="L68" s="19">
        <v>4</v>
      </c>
      <c r="M68" s="19">
        <v>14</v>
      </c>
      <c r="N68" s="19">
        <v>22</v>
      </c>
      <c r="O68" s="19">
        <v>20</v>
      </c>
      <c r="P68" s="19">
        <v>21</v>
      </c>
      <c r="Q68" s="19">
        <v>17</v>
      </c>
      <c r="R68" s="19">
        <v>15</v>
      </c>
      <c r="S68" s="19">
        <v>15</v>
      </c>
      <c r="T68" s="19">
        <v>9</v>
      </c>
      <c r="U68" s="19">
        <v>18</v>
      </c>
      <c r="V68" s="19">
        <v>19</v>
      </c>
      <c r="W68" s="19">
        <v>10</v>
      </c>
      <c r="X68" s="19">
        <v>9</v>
      </c>
      <c r="Y68" s="20">
        <v>201</v>
      </c>
      <c r="Z68" s="21">
        <v>0.57428571428571429</v>
      </c>
      <c r="AA68" s="19">
        <v>19</v>
      </c>
      <c r="AB68" s="19">
        <v>7</v>
      </c>
      <c r="AC68" s="19">
        <v>12</v>
      </c>
      <c r="AD68" s="19">
        <v>8</v>
      </c>
      <c r="AE68" s="19">
        <v>12</v>
      </c>
      <c r="AF68" s="19">
        <v>10</v>
      </c>
      <c r="AG68" s="19">
        <v>11</v>
      </c>
      <c r="AH68" s="19">
        <v>8</v>
      </c>
      <c r="AI68" s="19">
        <v>10</v>
      </c>
      <c r="AJ68" s="19">
        <v>6</v>
      </c>
      <c r="AK68" s="19">
        <v>13</v>
      </c>
      <c r="AL68" s="19">
        <v>4</v>
      </c>
      <c r="AM68" s="19">
        <v>3</v>
      </c>
      <c r="AN68" s="19">
        <v>4</v>
      </c>
      <c r="AO68" s="19">
        <v>4</v>
      </c>
      <c r="AP68" s="19">
        <v>4</v>
      </c>
      <c r="AQ68" s="19">
        <v>7</v>
      </c>
      <c r="AR68" s="19">
        <v>1</v>
      </c>
      <c r="AS68" s="19">
        <v>2</v>
      </c>
      <c r="AT68" s="19">
        <v>0</v>
      </c>
      <c r="AU68" s="19">
        <v>4</v>
      </c>
      <c r="AV68" s="20">
        <v>149</v>
      </c>
      <c r="AW68" s="21">
        <v>0.42571428571428571</v>
      </c>
      <c r="AX68" s="42">
        <f t="shared" si="6"/>
        <v>8</v>
      </c>
    </row>
    <row r="69" spans="1:50" x14ac:dyDescent="0.25">
      <c r="A69" s="16"/>
      <c r="B69" s="17" t="s">
        <v>73</v>
      </c>
      <c r="C69" s="18">
        <v>152</v>
      </c>
      <c r="D69" s="18">
        <v>151</v>
      </c>
      <c r="E69" s="19">
        <v>1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2</v>
      </c>
      <c r="L69" s="19">
        <v>2</v>
      </c>
      <c r="M69" s="19">
        <v>10</v>
      </c>
      <c r="N69" s="19">
        <v>15</v>
      </c>
      <c r="O69" s="19">
        <v>26</v>
      </c>
      <c r="P69" s="19">
        <v>16</v>
      </c>
      <c r="Q69" s="19">
        <v>14</v>
      </c>
      <c r="R69" s="19">
        <v>14</v>
      </c>
      <c r="S69" s="19">
        <v>12</v>
      </c>
      <c r="T69" s="19">
        <v>5</v>
      </c>
      <c r="U69" s="19">
        <v>3</v>
      </c>
      <c r="V69" s="19">
        <v>10</v>
      </c>
      <c r="W69" s="19">
        <v>7</v>
      </c>
      <c r="X69" s="19">
        <v>1</v>
      </c>
      <c r="Y69" s="20">
        <v>138</v>
      </c>
      <c r="Z69" s="21">
        <v>0.91390728476821192</v>
      </c>
      <c r="AA69" s="19">
        <v>3</v>
      </c>
      <c r="AB69" s="19">
        <v>1</v>
      </c>
      <c r="AC69" s="19">
        <v>1</v>
      </c>
      <c r="AD69" s="19">
        <v>0</v>
      </c>
      <c r="AE69" s="19">
        <v>1</v>
      </c>
      <c r="AF69" s="19">
        <v>1</v>
      </c>
      <c r="AG69" s="19">
        <v>1</v>
      </c>
      <c r="AH69" s="19">
        <v>0</v>
      </c>
      <c r="AI69" s="19">
        <v>2</v>
      </c>
      <c r="AJ69" s="19">
        <v>2</v>
      </c>
      <c r="AK69" s="19">
        <v>1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20">
        <v>13</v>
      </c>
      <c r="AW69" s="21">
        <v>8.6092715231788075E-2</v>
      </c>
      <c r="AX69" s="42">
        <f t="shared" si="6"/>
        <v>76</v>
      </c>
    </row>
    <row r="70" spans="1:50" x14ac:dyDescent="0.25">
      <c r="A70" s="16"/>
      <c r="B70" s="17" t="s">
        <v>74</v>
      </c>
      <c r="C70" s="18">
        <v>171</v>
      </c>
      <c r="D70" s="18">
        <v>171</v>
      </c>
      <c r="E70" s="19">
        <v>0</v>
      </c>
      <c r="F70" s="19">
        <v>0</v>
      </c>
      <c r="G70" s="19">
        <v>1</v>
      </c>
      <c r="H70" s="19">
        <v>1</v>
      </c>
      <c r="I70" s="19">
        <v>1</v>
      </c>
      <c r="J70" s="19">
        <v>0</v>
      </c>
      <c r="K70" s="19">
        <v>5</v>
      </c>
      <c r="L70" s="19">
        <v>4</v>
      </c>
      <c r="M70" s="19">
        <v>12</v>
      </c>
      <c r="N70" s="19">
        <v>26</v>
      </c>
      <c r="O70" s="19">
        <v>34</v>
      </c>
      <c r="P70" s="19">
        <v>11</v>
      </c>
      <c r="Q70" s="19">
        <v>18</v>
      </c>
      <c r="R70" s="19">
        <v>10</v>
      </c>
      <c r="S70" s="19">
        <v>10</v>
      </c>
      <c r="T70" s="19">
        <v>8</v>
      </c>
      <c r="U70" s="19">
        <v>4</v>
      </c>
      <c r="V70" s="19">
        <v>6</v>
      </c>
      <c r="W70" s="19">
        <v>4</v>
      </c>
      <c r="X70" s="19">
        <v>1</v>
      </c>
      <c r="Y70" s="20">
        <v>156</v>
      </c>
      <c r="Z70" s="21">
        <v>0.91228070175438591</v>
      </c>
      <c r="AA70" s="19">
        <v>3</v>
      </c>
      <c r="AB70" s="19">
        <v>5</v>
      </c>
      <c r="AC70" s="19">
        <v>1</v>
      </c>
      <c r="AD70" s="19">
        <v>1</v>
      </c>
      <c r="AE70" s="19">
        <v>1</v>
      </c>
      <c r="AF70" s="19">
        <v>0</v>
      </c>
      <c r="AG70" s="19">
        <v>3</v>
      </c>
      <c r="AH70" s="19">
        <v>0</v>
      </c>
      <c r="AI70" s="19">
        <v>1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20">
        <v>15</v>
      </c>
      <c r="AW70" s="21">
        <v>8.771929824561403E-2</v>
      </c>
      <c r="AX70" s="42">
        <f t="shared" si="6"/>
        <v>75</v>
      </c>
    </row>
    <row r="71" spans="1:50" x14ac:dyDescent="0.25">
      <c r="A71" s="16"/>
      <c r="B71" s="17" t="s">
        <v>75</v>
      </c>
      <c r="C71" s="18">
        <v>229</v>
      </c>
      <c r="D71" s="18">
        <v>228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1</v>
      </c>
      <c r="K71" s="19">
        <v>3</v>
      </c>
      <c r="L71" s="19">
        <v>3</v>
      </c>
      <c r="M71" s="19">
        <v>4</v>
      </c>
      <c r="N71" s="19">
        <v>16</v>
      </c>
      <c r="O71" s="19">
        <v>21</v>
      </c>
      <c r="P71" s="19">
        <v>17</v>
      </c>
      <c r="Q71" s="19">
        <v>9</v>
      </c>
      <c r="R71" s="19">
        <v>15</v>
      </c>
      <c r="S71" s="19">
        <v>10</v>
      </c>
      <c r="T71" s="19">
        <v>15</v>
      </c>
      <c r="U71" s="19">
        <v>12</v>
      </c>
      <c r="V71" s="19">
        <v>8</v>
      </c>
      <c r="W71" s="19">
        <v>5</v>
      </c>
      <c r="X71" s="19">
        <v>10</v>
      </c>
      <c r="Y71" s="20">
        <v>149</v>
      </c>
      <c r="Z71" s="21">
        <v>0.65350877192982459</v>
      </c>
      <c r="AA71" s="19">
        <v>7</v>
      </c>
      <c r="AB71" s="19">
        <v>2</v>
      </c>
      <c r="AC71" s="19">
        <v>4</v>
      </c>
      <c r="AD71" s="19">
        <v>3</v>
      </c>
      <c r="AE71" s="19">
        <v>6</v>
      </c>
      <c r="AF71" s="19">
        <v>6</v>
      </c>
      <c r="AG71" s="19">
        <v>6</v>
      </c>
      <c r="AH71" s="19">
        <v>7</v>
      </c>
      <c r="AI71" s="19">
        <v>4</v>
      </c>
      <c r="AJ71" s="19">
        <v>2</v>
      </c>
      <c r="AK71" s="19">
        <v>4</v>
      </c>
      <c r="AL71" s="19">
        <v>4</v>
      </c>
      <c r="AM71" s="19">
        <v>5</v>
      </c>
      <c r="AN71" s="19">
        <v>6</v>
      </c>
      <c r="AO71" s="19">
        <v>4</v>
      </c>
      <c r="AP71" s="19">
        <v>4</v>
      </c>
      <c r="AQ71" s="19">
        <v>2</v>
      </c>
      <c r="AR71" s="19">
        <v>1</v>
      </c>
      <c r="AS71" s="19">
        <v>0</v>
      </c>
      <c r="AT71" s="19">
        <v>0</v>
      </c>
      <c r="AU71" s="19">
        <v>2</v>
      </c>
      <c r="AV71" s="20">
        <v>79</v>
      </c>
      <c r="AW71" s="21">
        <v>0.34649122807017546</v>
      </c>
      <c r="AX71" s="42">
        <f t="shared" si="6"/>
        <v>10</v>
      </c>
    </row>
    <row r="72" spans="1:50" x14ac:dyDescent="0.25">
      <c r="A72" s="16"/>
      <c r="B72" s="17" t="s">
        <v>76</v>
      </c>
      <c r="C72" s="18">
        <v>114</v>
      </c>
      <c r="D72" s="18">
        <v>114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2</v>
      </c>
      <c r="K72" s="19">
        <v>3</v>
      </c>
      <c r="L72" s="19">
        <v>5</v>
      </c>
      <c r="M72" s="19">
        <v>7</v>
      </c>
      <c r="N72" s="19">
        <v>11</v>
      </c>
      <c r="O72" s="19">
        <v>12</v>
      </c>
      <c r="P72" s="19">
        <v>17</v>
      </c>
      <c r="Q72" s="19">
        <v>11</v>
      </c>
      <c r="R72" s="19">
        <v>10</v>
      </c>
      <c r="S72" s="19">
        <v>4</v>
      </c>
      <c r="T72" s="19">
        <v>5</v>
      </c>
      <c r="U72" s="19">
        <v>3</v>
      </c>
      <c r="V72" s="19">
        <v>6</v>
      </c>
      <c r="W72" s="19">
        <v>3</v>
      </c>
      <c r="X72" s="19">
        <v>3</v>
      </c>
      <c r="Y72" s="20">
        <v>102</v>
      </c>
      <c r="Z72" s="21">
        <v>0.89473684210526316</v>
      </c>
      <c r="AA72" s="19">
        <v>2</v>
      </c>
      <c r="AB72" s="19">
        <v>3</v>
      </c>
      <c r="AC72" s="19">
        <v>2</v>
      </c>
      <c r="AD72" s="19">
        <v>0</v>
      </c>
      <c r="AE72" s="19">
        <v>0</v>
      </c>
      <c r="AF72" s="19">
        <v>1</v>
      </c>
      <c r="AG72" s="19">
        <v>0</v>
      </c>
      <c r="AH72" s="19">
        <v>2</v>
      </c>
      <c r="AI72" s="19">
        <v>2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20">
        <v>12</v>
      </c>
      <c r="AW72" s="21">
        <v>0.10526315789473684</v>
      </c>
      <c r="AX72" s="42">
        <f t="shared" si="6"/>
        <v>68</v>
      </c>
    </row>
    <row r="73" spans="1:50" x14ac:dyDescent="0.25">
      <c r="A73" s="16"/>
      <c r="B73" s="17" t="s">
        <v>77</v>
      </c>
      <c r="C73" s="18">
        <v>273</v>
      </c>
      <c r="D73" s="18">
        <v>273</v>
      </c>
      <c r="E73" s="19">
        <v>1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1</v>
      </c>
      <c r="M73" s="19">
        <v>1</v>
      </c>
      <c r="N73" s="19">
        <v>6</v>
      </c>
      <c r="O73" s="19">
        <v>14</v>
      </c>
      <c r="P73" s="19">
        <v>28</v>
      </c>
      <c r="Q73" s="19">
        <v>26</v>
      </c>
      <c r="R73" s="19">
        <v>17</v>
      </c>
      <c r="S73" s="19">
        <v>15</v>
      </c>
      <c r="T73" s="19">
        <v>7</v>
      </c>
      <c r="U73" s="19">
        <v>14</v>
      </c>
      <c r="V73" s="19">
        <v>17</v>
      </c>
      <c r="W73" s="19">
        <v>15</v>
      </c>
      <c r="X73" s="19">
        <v>11</v>
      </c>
      <c r="Y73" s="20">
        <v>173</v>
      </c>
      <c r="Z73" s="21">
        <v>0.63369963369963367</v>
      </c>
      <c r="AA73" s="19">
        <v>10</v>
      </c>
      <c r="AB73" s="19">
        <v>16</v>
      </c>
      <c r="AC73" s="19">
        <v>9</v>
      </c>
      <c r="AD73" s="19">
        <v>8</v>
      </c>
      <c r="AE73" s="19">
        <v>12</v>
      </c>
      <c r="AF73" s="19">
        <v>7</v>
      </c>
      <c r="AG73" s="19">
        <v>4</v>
      </c>
      <c r="AH73" s="19">
        <v>6</v>
      </c>
      <c r="AI73" s="19">
        <v>6</v>
      </c>
      <c r="AJ73" s="19">
        <v>4</v>
      </c>
      <c r="AK73" s="19">
        <v>7</v>
      </c>
      <c r="AL73" s="19">
        <v>2</v>
      </c>
      <c r="AM73" s="19">
        <v>3</v>
      </c>
      <c r="AN73" s="19">
        <v>0</v>
      </c>
      <c r="AO73" s="19">
        <v>0</v>
      </c>
      <c r="AP73" s="19">
        <v>1</v>
      </c>
      <c r="AQ73" s="19">
        <v>2</v>
      </c>
      <c r="AR73" s="19">
        <v>2</v>
      </c>
      <c r="AS73" s="19">
        <v>0</v>
      </c>
      <c r="AT73" s="19">
        <v>1</v>
      </c>
      <c r="AU73" s="19">
        <v>0</v>
      </c>
      <c r="AV73" s="20">
        <v>100</v>
      </c>
      <c r="AW73" s="21">
        <v>0.36630036630036628</v>
      </c>
      <c r="AX73" s="42">
        <f t="shared" si="6"/>
        <v>9</v>
      </c>
    </row>
    <row r="74" spans="1:50" x14ac:dyDescent="0.25">
      <c r="A74" s="16"/>
      <c r="B74" s="17" t="s">
        <v>78</v>
      </c>
      <c r="C74" s="18">
        <v>255</v>
      </c>
      <c r="D74" s="18">
        <v>254</v>
      </c>
      <c r="E74" s="19">
        <v>0</v>
      </c>
      <c r="F74" s="19">
        <v>1</v>
      </c>
      <c r="G74" s="19">
        <v>1</v>
      </c>
      <c r="H74" s="19">
        <v>3</v>
      </c>
      <c r="I74" s="19">
        <v>0</v>
      </c>
      <c r="J74" s="19">
        <v>3</v>
      </c>
      <c r="K74" s="19">
        <v>6</v>
      </c>
      <c r="L74" s="19">
        <v>9</v>
      </c>
      <c r="M74" s="19">
        <v>9</v>
      </c>
      <c r="N74" s="19">
        <v>27</v>
      </c>
      <c r="O74" s="19">
        <v>20</v>
      </c>
      <c r="P74" s="19">
        <v>28</v>
      </c>
      <c r="Q74" s="19">
        <v>21</v>
      </c>
      <c r="R74" s="19">
        <v>16</v>
      </c>
      <c r="S74" s="19">
        <v>9</v>
      </c>
      <c r="T74" s="19">
        <v>12</v>
      </c>
      <c r="U74" s="19">
        <v>14</v>
      </c>
      <c r="V74" s="19">
        <v>9</v>
      </c>
      <c r="W74" s="19">
        <v>8</v>
      </c>
      <c r="X74" s="19">
        <v>11</v>
      </c>
      <c r="Y74" s="20">
        <v>207</v>
      </c>
      <c r="Z74" s="21">
        <v>0.81496062992125984</v>
      </c>
      <c r="AA74" s="19">
        <v>9</v>
      </c>
      <c r="AB74" s="19">
        <v>4</v>
      </c>
      <c r="AC74" s="19">
        <v>5</v>
      </c>
      <c r="AD74" s="19">
        <v>4</v>
      </c>
      <c r="AE74" s="19">
        <v>2</v>
      </c>
      <c r="AF74" s="19">
        <v>3</v>
      </c>
      <c r="AG74" s="19">
        <v>3</v>
      </c>
      <c r="AH74" s="19">
        <v>4</v>
      </c>
      <c r="AI74" s="19">
        <v>4</v>
      </c>
      <c r="AJ74" s="19">
        <v>1</v>
      </c>
      <c r="AK74" s="19">
        <v>2</v>
      </c>
      <c r="AL74" s="19">
        <v>1</v>
      </c>
      <c r="AM74" s="19">
        <v>0</v>
      </c>
      <c r="AN74" s="19">
        <v>3</v>
      </c>
      <c r="AO74" s="19">
        <v>1</v>
      </c>
      <c r="AP74" s="19">
        <v>1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20">
        <v>47</v>
      </c>
      <c r="AW74" s="21">
        <v>0.18503937007874016</v>
      </c>
      <c r="AX74" s="42">
        <f t="shared" si="6"/>
        <v>39</v>
      </c>
    </row>
    <row r="75" spans="1:50" x14ac:dyDescent="0.25">
      <c r="A75" s="16"/>
      <c r="B75" s="17" t="s">
        <v>79</v>
      </c>
      <c r="C75" s="18">
        <v>275</v>
      </c>
      <c r="D75" s="18">
        <v>274</v>
      </c>
      <c r="E75" s="19">
        <v>1</v>
      </c>
      <c r="F75" s="19">
        <v>0</v>
      </c>
      <c r="G75" s="19">
        <v>1</v>
      </c>
      <c r="H75" s="19">
        <v>1</v>
      </c>
      <c r="I75" s="19">
        <v>2</v>
      </c>
      <c r="J75" s="19">
        <v>1</v>
      </c>
      <c r="K75" s="19">
        <v>4</v>
      </c>
      <c r="L75" s="19">
        <v>6</v>
      </c>
      <c r="M75" s="19">
        <v>20</v>
      </c>
      <c r="N75" s="19">
        <v>30</v>
      </c>
      <c r="O75" s="19">
        <v>24</v>
      </c>
      <c r="P75" s="19">
        <v>16</v>
      </c>
      <c r="Q75" s="19">
        <v>20</v>
      </c>
      <c r="R75" s="19">
        <v>22</v>
      </c>
      <c r="S75" s="19">
        <v>16</v>
      </c>
      <c r="T75" s="19">
        <v>17</v>
      </c>
      <c r="U75" s="19">
        <v>11</v>
      </c>
      <c r="V75" s="19">
        <v>14</v>
      </c>
      <c r="W75" s="19">
        <v>8</v>
      </c>
      <c r="X75" s="19">
        <v>8</v>
      </c>
      <c r="Y75" s="20">
        <v>222</v>
      </c>
      <c r="Z75" s="21">
        <v>0.81021897810218979</v>
      </c>
      <c r="AA75" s="19">
        <v>7</v>
      </c>
      <c r="AB75" s="19">
        <v>9</v>
      </c>
      <c r="AC75" s="19">
        <v>5</v>
      </c>
      <c r="AD75" s="19">
        <v>3</v>
      </c>
      <c r="AE75" s="19">
        <v>6</v>
      </c>
      <c r="AF75" s="19">
        <v>2</v>
      </c>
      <c r="AG75" s="19">
        <v>1</v>
      </c>
      <c r="AH75" s="19">
        <v>7</v>
      </c>
      <c r="AI75" s="19">
        <v>4</v>
      </c>
      <c r="AJ75" s="19">
        <v>1</v>
      </c>
      <c r="AK75" s="19">
        <v>2</v>
      </c>
      <c r="AL75" s="19">
        <v>0</v>
      </c>
      <c r="AM75" s="19">
        <v>0</v>
      </c>
      <c r="AN75" s="19">
        <v>1</v>
      </c>
      <c r="AO75" s="19">
        <v>3</v>
      </c>
      <c r="AP75" s="19">
        <v>0</v>
      </c>
      <c r="AQ75" s="19">
        <v>0</v>
      </c>
      <c r="AR75" s="19">
        <v>0</v>
      </c>
      <c r="AS75" s="19">
        <v>1</v>
      </c>
      <c r="AT75" s="19">
        <v>0</v>
      </c>
      <c r="AU75" s="19">
        <v>0</v>
      </c>
      <c r="AV75" s="20">
        <v>52</v>
      </c>
      <c r="AW75" s="21">
        <v>0.18978102189781021</v>
      </c>
      <c r="AX75" s="42">
        <f t="shared" si="6"/>
        <v>37</v>
      </c>
    </row>
    <row r="76" spans="1:50" x14ac:dyDescent="0.25">
      <c r="A76" s="16"/>
      <c r="B76" s="17" t="s">
        <v>80</v>
      </c>
      <c r="C76" s="18">
        <v>222</v>
      </c>
      <c r="D76" s="18">
        <v>222</v>
      </c>
      <c r="E76" s="19">
        <v>0</v>
      </c>
      <c r="F76" s="19">
        <v>0</v>
      </c>
      <c r="G76" s="19">
        <v>0</v>
      </c>
      <c r="H76" s="19">
        <v>0</v>
      </c>
      <c r="I76" s="19">
        <v>1</v>
      </c>
      <c r="J76" s="19">
        <v>0</v>
      </c>
      <c r="K76" s="19">
        <v>1</v>
      </c>
      <c r="L76" s="19">
        <v>4</v>
      </c>
      <c r="M76" s="19">
        <v>10</v>
      </c>
      <c r="N76" s="19">
        <v>5</v>
      </c>
      <c r="O76" s="19">
        <v>17</v>
      </c>
      <c r="P76" s="19">
        <v>24</v>
      </c>
      <c r="Q76" s="19">
        <v>11</v>
      </c>
      <c r="R76" s="19">
        <v>8</v>
      </c>
      <c r="S76" s="19">
        <v>14</v>
      </c>
      <c r="T76" s="19">
        <v>15</v>
      </c>
      <c r="U76" s="19">
        <v>18</v>
      </c>
      <c r="V76" s="19">
        <v>12</v>
      </c>
      <c r="W76" s="19">
        <v>13</v>
      </c>
      <c r="X76" s="19">
        <v>11</v>
      </c>
      <c r="Y76" s="20">
        <v>164</v>
      </c>
      <c r="Z76" s="21">
        <v>0.73873873873873874</v>
      </c>
      <c r="AA76" s="19">
        <v>10</v>
      </c>
      <c r="AB76" s="19">
        <v>14</v>
      </c>
      <c r="AC76" s="19">
        <v>3</v>
      </c>
      <c r="AD76" s="19">
        <v>4</v>
      </c>
      <c r="AE76" s="19">
        <v>2</v>
      </c>
      <c r="AF76" s="19">
        <v>5</v>
      </c>
      <c r="AG76" s="19">
        <v>5</v>
      </c>
      <c r="AH76" s="19">
        <v>2</v>
      </c>
      <c r="AI76" s="19">
        <v>4</v>
      </c>
      <c r="AJ76" s="19">
        <v>0</v>
      </c>
      <c r="AK76" s="19">
        <v>1</v>
      </c>
      <c r="AL76" s="19">
        <v>2</v>
      </c>
      <c r="AM76" s="19">
        <v>3</v>
      </c>
      <c r="AN76" s="19">
        <v>0</v>
      </c>
      <c r="AO76" s="19">
        <v>1</v>
      </c>
      <c r="AP76" s="19">
        <v>1</v>
      </c>
      <c r="AQ76" s="19">
        <v>0</v>
      </c>
      <c r="AR76" s="19">
        <v>0</v>
      </c>
      <c r="AS76" s="19">
        <v>0</v>
      </c>
      <c r="AT76" s="19">
        <v>1</v>
      </c>
      <c r="AU76" s="19">
        <v>0</v>
      </c>
      <c r="AV76" s="20">
        <v>58</v>
      </c>
      <c r="AW76" s="21">
        <v>0.26126126126126126</v>
      </c>
      <c r="AX76" s="42">
        <f t="shared" si="6"/>
        <v>17</v>
      </c>
    </row>
    <row r="77" spans="1:50" x14ac:dyDescent="0.25">
      <c r="A77" s="16"/>
      <c r="B77" s="17" t="s">
        <v>81</v>
      </c>
      <c r="C77" s="18">
        <v>170</v>
      </c>
      <c r="D77" s="18">
        <v>169</v>
      </c>
      <c r="E77" s="19">
        <v>0</v>
      </c>
      <c r="F77" s="19">
        <v>0</v>
      </c>
      <c r="G77" s="19">
        <v>0</v>
      </c>
      <c r="H77" s="19">
        <v>1</v>
      </c>
      <c r="I77" s="19">
        <v>1</v>
      </c>
      <c r="J77" s="19">
        <v>0</v>
      </c>
      <c r="K77" s="19">
        <v>1</v>
      </c>
      <c r="L77" s="19">
        <v>2</v>
      </c>
      <c r="M77" s="19">
        <v>11</v>
      </c>
      <c r="N77" s="19">
        <v>12</v>
      </c>
      <c r="O77" s="19">
        <v>20</v>
      </c>
      <c r="P77" s="19">
        <v>10</v>
      </c>
      <c r="Q77" s="19">
        <v>17</v>
      </c>
      <c r="R77" s="19">
        <v>11</v>
      </c>
      <c r="S77" s="19">
        <v>10</v>
      </c>
      <c r="T77" s="19">
        <v>8</v>
      </c>
      <c r="U77" s="19">
        <v>7</v>
      </c>
      <c r="V77" s="19">
        <v>8</v>
      </c>
      <c r="W77" s="19">
        <v>11</v>
      </c>
      <c r="X77" s="19">
        <v>5</v>
      </c>
      <c r="Y77" s="20">
        <v>135</v>
      </c>
      <c r="Z77" s="21">
        <v>0.79881656804733725</v>
      </c>
      <c r="AA77" s="19">
        <v>5</v>
      </c>
      <c r="AB77" s="19">
        <v>4</v>
      </c>
      <c r="AC77" s="19">
        <v>6</v>
      </c>
      <c r="AD77" s="19">
        <v>3</v>
      </c>
      <c r="AE77" s="19">
        <v>3</v>
      </c>
      <c r="AF77" s="19">
        <v>4</v>
      </c>
      <c r="AG77" s="19">
        <v>2</v>
      </c>
      <c r="AH77" s="19">
        <v>1</v>
      </c>
      <c r="AI77" s="19">
        <v>2</v>
      </c>
      <c r="AJ77" s="19">
        <v>0</v>
      </c>
      <c r="AK77" s="19">
        <v>1</v>
      </c>
      <c r="AL77" s="19">
        <v>1</v>
      </c>
      <c r="AM77" s="19">
        <v>0</v>
      </c>
      <c r="AN77" s="19">
        <v>1</v>
      </c>
      <c r="AO77" s="19">
        <v>0</v>
      </c>
      <c r="AP77" s="19">
        <v>0</v>
      </c>
      <c r="AQ77" s="19">
        <v>0</v>
      </c>
      <c r="AR77" s="19">
        <v>1</v>
      </c>
      <c r="AS77" s="19">
        <v>0</v>
      </c>
      <c r="AT77" s="19">
        <v>0</v>
      </c>
      <c r="AU77" s="19">
        <v>0</v>
      </c>
      <c r="AV77" s="20">
        <v>34</v>
      </c>
      <c r="AW77" s="21">
        <v>0.20118343195266272</v>
      </c>
      <c r="AX77" s="42">
        <f t="shared" si="6"/>
        <v>31</v>
      </c>
    </row>
    <row r="78" spans="1:50" x14ac:dyDescent="0.25">
      <c r="A78" s="16"/>
      <c r="B78" s="17" t="s">
        <v>82</v>
      </c>
      <c r="C78" s="18">
        <v>222</v>
      </c>
      <c r="D78" s="18">
        <v>222</v>
      </c>
      <c r="E78" s="19">
        <v>0</v>
      </c>
      <c r="F78" s="19">
        <v>0</v>
      </c>
      <c r="G78" s="19">
        <v>0</v>
      </c>
      <c r="H78" s="19">
        <v>3</v>
      </c>
      <c r="I78" s="19">
        <v>0</v>
      </c>
      <c r="J78" s="19">
        <v>2</v>
      </c>
      <c r="K78" s="19">
        <v>6</v>
      </c>
      <c r="L78" s="19">
        <v>6</v>
      </c>
      <c r="M78" s="19">
        <v>13</v>
      </c>
      <c r="N78" s="19">
        <v>27</v>
      </c>
      <c r="O78" s="19">
        <v>23</v>
      </c>
      <c r="P78" s="19">
        <v>28</v>
      </c>
      <c r="Q78" s="19">
        <v>27</v>
      </c>
      <c r="R78" s="19">
        <v>13</v>
      </c>
      <c r="S78" s="19">
        <v>11</v>
      </c>
      <c r="T78" s="19">
        <v>8</v>
      </c>
      <c r="U78" s="19">
        <v>5</v>
      </c>
      <c r="V78" s="19">
        <v>3</v>
      </c>
      <c r="W78" s="19">
        <v>4</v>
      </c>
      <c r="X78" s="19">
        <v>5</v>
      </c>
      <c r="Y78" s="20">
        <v>184</v>
      </c>
      <c r="Z78" s="21">
        <v>0.8288288288288288</v>
      </c>
      <c r="AA78" s="19">
        <v>4</v>
      </c>
      <c r="AB78" s="19">
        <v>4</v>
      </c>
      <c r="AC78" s="19">
        <v>5</v>
      </c>
      <c r="AD78" s="19">
        <v>1</v>
      </c>
      <c r="AE78" s="19">
        <v>2</v>
      </c>
      <c r="AF78" s="19">
        <v>5</v>
      </c>
      <c r="AG78" s="19">
        <v>2</v>
      </c>
      <c r="AH78" s="19">
        <v>5</v>
      </c>
      <c r="AI78" s="19">
        <v>3</v>
      </c>
      <c r="AJ78" s="19">
        <v>1</v>
      </c>
      <c r="AK78" s="19">
        <v>2</v>
      </c>
      <c r="AL78" s="19">
        <v>0</v>
      </c>
      <c r="AM78" s="19">
        <v>2</v>
      </c>
      <c r="AN78" s="19">
        <v>0</v>
      </c>
      <c r="AO78" s="19">
        <v>1</v>
      </c>
      <c r="AP78" s="19">
        <v>0</v>
      </c>
      <c r="AQ78" s="19">
        <v>0</v>
      </c>
      <c r="AR78" s="19">
        <v>1</v>
      </c>
      <c r="AS78" s="19">
        <v>0</v>
      </c>
      <c r="AT78" s="19">
        <v>0</v>
      </c>
      <c r="AU78" s="19">
        <v>0</v>
      </c>
      <c r="AV78" s="20">
        <v>38</v>
      </c>
      <c r="AW78" s="21">
        <v>0.17117117117117117</v>
      </c>
      <c r="AX78" s="42">
        <f t="shared" si="6"/>
        <v>43</v>
      </c>
    </row>
    <row r="79" spans="1:50" x14ac:dyDescent="0.25">
      <c r="A79" s="16"/>
      <c r="B79" s="17" t="s">
        <v>83</v>
      </c>
      <c r="C79" s="18">
        <v>12</v>
      </c>
      <c r="D79" s="18">
        <v>12</v>
      </c>
      <c r="E79" s="19">
        <v>0</v>
      </c>
      <c r="F79" s="19">
        <v>0</v>
      </c>
      <c r="G79" s="19">
        <v>0</v>
      </c>
      <c r="H79" s="19">
        <v>0</v>
      </c>
      <c r="I79" s="19">
        <v>1</v>
      </c>
      <c r="J79" s="19">
        <v>0</v>
      </c>
      <c r="K79" s="19">
        <v>1</v>
      </c>
      <c r="L79" s="19">
        <v>0</v>
      </c>
      <c r="M79" s="19">
        <v>2</v>
      </c>
      <c r="N79" s="19">
        <v>1</v>
      </c>
      <c r="O79" s="19">
        <v>3</v>
      </c>
      <c r="P79" s="19">
        <v>0</v>
      </c>
      <c r="Q79" s="19">
        <v>1</v>
      </c>
      <c r="R79" s="19">
        <v>1</v>
      </c>
      <c r="S79" s="19">
        <v>0</v>
      </c>
      <c r="T79" s="19">
        <v>0</v>
      </c>
      <c r="U79" s="19">
        <v>0</v>
      </c>
      <c r="V79" s="19">
        <v>2</v>
      </c>
      <c r="W79" s="19">
        <v>0</v>
      </c>
      <c r="X79" s="19">
        <v>0</v>
      </c>
      <c r="Y79" s="20">
        <v>12</v>
      </c>
      <c r="Z79" s="21">
        <v>1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20">
        <v>0</v>
      </c>
      <c r="AW79" s="21">
        <v>0</v>
      </c>
      <c r="AX79" s="42">
        <f t="shared" si="6"/>
        <v>84</v>
      </c>
    </row>
    <row r="80" spans="1:50" x14ac:dyDescent="0.25">
      <c r="A80" s="16"/>
      <c r="B80" s="17" t="s">
        <v>84</v>
      </c>
      <c r="C80" s="18">
        <v>7</v>
      </c>
      <c r="D80" s="18">
        <v>7</v>
      </c>
      <c r="E80" s="19">
        <v>0</v>
      </c>
      <c r="F80" s="19">
        <v>0</v>
      </c>
      <c r="G80" s="17">
        <v>0</v>
      </c>
      <c r="H80" s="19">
        <v>0</v>
      </c>
      <c r="I80" s="19">
        <v>0</v>
      </c>
      <c r="J80" s="19">
        <v>0</v>
      </c>
      <c r="K80" s="19">
        <v>1</v>
      </c>
      <c r="L80" s="19">
        <v>0</v>
      </c>
      <c r="M80" s="19">
        <v>0</v>
      </c>
      <c r="N80" s="19">
        <v>1</v>
      </c>
      <c r="O80" s="19">
        <v>1</v>
      </c>
      <c r="P80" s="19">
        <v>0</v>
      </c>
      <c r="Q80" s="19">
        <v>1</v>
      </c>
      <c r="R80" s="19">
        <v>0</v>
      </c>
      <c r="S80" s="19">
        <v>0</v>
      </c>
      <c r="T80" s="19">
        <v>1</v>
      </c>
      <c r="U80" s="19">
        <v>1</v>
      </c>
      <c r="V80" s="19">
        <v>0</v>
      </c>
      <c r="W80" s="19">
        <v>1</v>
      </c>
      <c r="X80" s="19">
        <v>0</v>
      </c>
      <c r="Y80" s="20">
        <v>7</v>
      </c>
      <c r="Z80" s="21">
        <v>1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20">
        <v>0</v>
      </c>
      <c r="AW80" s="21">
        <v>0</v>
      </c>
      <c r="AX80" s="42">
        <f t="shared" si="6"/>
        <v>84</v>
      </c>
    </row>
    <row r="81" spans="1:50" x14ac:dyDescent="0.25">
      <c r="A81" s="16"/>
      <c r="B81" s="17" t="s">
        <v>85</v>
      </c>
      <c r="C81" s="18">
        <v>12</v>
      </c>
      <c r="D81" s="18">
        <v>11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1</v>
      </c>
      <c r="K81" s="19">
        <v>0</v>
      </c>
      <c r="L81" s="19">
        <v>0</v>
      </c>
      <c r="M81" s="19">
        <v>2</v>
      </c>
      <c r="N81" s="19">
        <v>5</v>
      </c>
      <c r="O81" s="19">
        <v>1</v>
      </c>
      <c r="P81" s="19">
        <v>0</v>
      </c>
      <c r="Q81" s="19">
        <v>1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20">
        <v>10</v>
      </c>
      <c r="Z81" s="21">
        <v>0.90909090909090906</v>
      </c>
      <c r="AA81" s="19">
        <v>1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20">
        <v>1</v>
      </c>
      <c r="AW81" s="21">
        <v>9.0909090909090912E-2</v>
      </c>
      <c r="AX81" s="42">
        <f t="shared" si="6"/>
        <v>74</v>
      </c>
    </row>
    <row r="82" spans="1:50" x14ac:dyDescent="0.25">
      <c r="A82" s="16"/>
      <c r="B82" s="17" t="s">
        <v>86</v>
      </c>
      <c r="C82" s="18">
        <v>197</v>
      </c>
      <c r="D82" s="18">
        <v>197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2</v>
      </c>
      <c r="O82" s="19">
        <v>2</v>
      </c>
      <c r="P82" s="19">
        <v>2</v>
      </c>
      <c r="Q82" s="19">
        <v>3</v>
      </c>
      <c r="R82" s="19">
        <v>5</v>
      </c>
      <c r="S82" s="19">
        <v>4</v>
      </c>
      <c r="T82" s="19">
        <v>4</v>
      </c>
      <c r="U82" s="19">
        <v>4</v>
      </c>
      <c r="V82" s="19">
        <v>9</v>
      </c>
      <c r="W82" s="19">
        <v>6</v>
      </c>
      <c r="X82" s="19">
        <v>6</v>
      </c>
      <c r="Y82" s="20">
        <v>47</v>
      </c>
      <c r="Z82" s="21">
        <v>0.23857868020304568</v>
      </c>
      <c r="AA82" s="19">
        <v>7</v>
      </c>
      <c r="AB82" s="19">
        <v>12</v>
      </c>
      <c r="AC82" s="19">
        <v>10</v>
      </c>
      <c r="AD82" s="19">
        <v>13</v>
      </c>
      <c r="AE82" s="19">
        <v>14</v>
      </c>
      <c r="AF82" s="19">
        <v>10</v>
      </c>
      <c r="AG82" s="19">
        <v>9</v>
      </c>
      <c r="AH82" s="19">
        <v>8</v>
      </c>
      <c r="AI82" s="19">
        <v>8</v>
      </c>
      <c r="AJ82" s="19">
        <v>14</v>
      </c>
      <c r="AK82" s="19">
        <v>5</v>
      </c>
      <c r="AL82" s="19">
        <v>6</v>
      </c>
      <c r="AM82" s="19">
        <v>9</v>
      </c>
      <c r="AN82" s="19">
        <v>4</v>
      </c>
      <c r="AO82" s="19">
        <v>5</v>
      </c>
      <c r="AP82" s="19">
        <v>2</v>
      </c>
      <c r="AQ82" s="19">
        <v>3</v>
      </c>
      <c r="AR82" s="19">
        <v>2</v>
      </c>
      <c r="AS82" s="19">
        <v>5</v>
      </c>
      <c r="AT82" s="19">
        <v>2</v>
      </c>
      <c r="AU82" s="19">
        <v>2</v>
      </c>
      <c r="AV82" s="20">
        <v>150</v>
      </c>
      <c r="AW82" s="21">
        <v>0.76142131979695427</v>
      </c>
      <c r="AX82" s="42">
        <f t="shared" si="6"/>
        <v>3</v>
      </c>
    </row>
    <row r="83" spans="1:50" s="15" customFormat="1" x14ac:dyDescent="0.25">
      <c r="A83" s="23">
        <v>8</v>
      </c>
      <c r="B83" s="11" t="s">
        <v>87</v>
      </c>
      <c r="C83" s="13">
        <v>2409</v>
      </c>
      <c r="D83" s="13">
        <v>2400</v>
      </c>
      <c r="E83" s="13">
        <v>1</v>
      </c>
      <c r="F83" s="13">
        <v>3</v>
      </c>
      <c r="G83" s="13">
        <v>1</v>
      </c>
      <c r="H83" s="13">
        <v>6</v>
      </c>
      <c r="I83" s="13">
        <v>6</v>
      </c>
      <c r="J83" s="13">
        <v>8</v>
      </c>
      <c r="K83" s="13">
        <v>42</v>
      </c>
      <c r="L83" s="13">
        <v>49</v>
      </c>
      <c r="M83" s="13">
        <v>111</v>
      </c>
      <c r="N83" s="13">
        <v>199</v>
      </c>
      <c r="O83" s="13">
        <v>201</v>
      </c>
      <c r="P83" s="13">
        <v>194</v>
      </c>
      <c r="Q83" s="13">
        <v>172</v>
      </c>
      <c r="R83" s="13">
        <v>143</v>
      </c>
      <c r="S83" s="13">
        <v>130</v>
      </c>
      <c r="T83" s="13">
        <v>135</v>
      </c>
      <c r="U83" s="13">
        <v>115</v>
      </c>
      <c r="V83" s="13">
        <v>96</v>
      </c>
      <c r="W83" s="13">
        <v>91</v>
      </c>
      <c r="X83" s="13">
        <v>78</v>
      </c>
      <c r="Y83" s="13">
        <v>1781</v>
      </c>
      <c r="Z83" s="24">
        <v>0.74208333333333332</v>
      </c>
      <c r="AA83" s="13">
        <v>67</v>
      </c>
      <c r="AB83" s="13">
        <v>64</v>
      </c>
      <c r="AC83" s="13">
        <v>61</v>
      </c>
      <c r="AD83" s="13">
        <v>63</v>
      </c>
      <c r="AE83" s="13">
        <v>62</v>
      </c>
      <c r="AF83" s="13">
        <v>64</v>
      </c>
      <c r="AG83" s="13">
        <v>43</v>
      </c>
      <c r="AH83" s="13">
        <v>35</v>
      </c>
      <c r="AI83" s="13">
        <v>32</v>
      </c>
      <c r="AJ83" s="13">
        <v>27</v>
      </c>
      <c r="AK83" s="13">
        <v>20</v>
      </c>
      <c r="AL83" s="13">
        <v>18</v>
      </c>
      <c r="AM83" s="13">
        <v>13</v>
      </c>
      <c r="AN83" s="13">
        <v>16</v>
      </c>
      <c r="AO83" s="13">
        <v>8</v>
      </c>
      <c r="AP83" s="13">
        <v>3</v>
      </c>
      <c r="AQ83" s="13">
        <v>9</v>
      </c>
      <c r="AR83" s="13">
        <v>5</v>
      </c>
      <c r="AS83" s="13">
        <v>5</v>
      </c>
      <c r="AT83" s="13">
        <v>2</v>
      </c>
      <c r="AU83" s="13">
        <v>2</v>
      </c>
      <c r="AV83" s="13">
        <v>619</v>
      </c>
      <c r="AW83" s="24">
        <v>0.25791666666666668</v>
      </c>
      <c r="AX83" s="42"/>
    </row>
    <row r="84" spans="1:50" x14ac:dyDescent="0.25">
      <c r="A84" s="16"/>
      <c r="B84" s="17" t="s">
        <v>88</v>
      </c>
      <c r="C84" s="18">
        <v>393</v>
      </c>
      <c r="D84" s="18">
        <v>392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2</v>
      </c>
      <c r="L84" s="19">
        <v>2</v>
      </c>
      <c r="M84" s="19">
        <v>10</v>
      </c>
      <c r="N84" s="19">
        <v>27</v>
      </c>
      <c r="O84" s="19">
        <v>28</v>
      </c>
      <c r="P84" s="19">
        <v>33</v>
      </c>
      <c r="Q84" s="19">
        <v>25</v>
      </c>
      <c r="R84" s="19">
        <v>29</v>
      </c>
      <c r="S84" s="19">
        <v>23</v>
      </c>
      <c r="T84" s="19">
        <v>25</v>
      </c>
      <c r="U84" s="19">
        <v>22</v>
      </c>
      <c r="V84" s="19">
        <v>16</v>
      </c>
      <c r="W84" s="19">
        <v>23</v>
      </c>
      <c r="X84" s="19">
        <v>21</v>
      </c>
      <c r="Y84" s="20">
        <v>286</v>
      </c>
      <c r="Z84" s="21">
        <v>0.72959183673469385</v>
      </c>
      <c r="AA84" s="19">
        <v>14</v>
      </c>
      <c r="AB84" s="19">
        <v>15</v>
      </c>
      <c r="AC84" s="19">
        <v>9</v>
      </c>
      <c r="AD84" s="19">
        <v>14</v>
      </c>
      <c r="AE84" s="19">
        <v>8</v>
      </c>
      <c r="AF84" s="19">
        <v>14</v>
      </c>
      <c r="AG84" s="19">
        <v>6</v>
      </c>
      <c r="AH84" s="19">
        <v>7</v>
      </c>
      <c r="AI84" s="19">
        <v>8</v>
      </c>
      <c r="AJ84" s="19">
        <v>4</v>
      </c>
      <c r="AK84" s="19">
        <v>2</v>
      </c>
      <c r="AL84" s="19">
        <v>3</v>
      </c>
      <c r="AM84" s="19">
        <v>2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20">
        <v>106</v>
      </c>
      <c r="AW84" s="21">
        <v>0.27040816326530615</v>
      </c>
      <c r="AX84" s="42">
        <f t="shared" ref="AX84:AX96" si="7">RANK(AW84,toanss,0)</f>
        <v>16</v>
      </c>
    </row>
    <row r="85" spans="1:50" x14ac:dyDescent="0.25">
      <c r="A85" s="16"/>
      <c r="B85" s="17" t="s">
        <v>89</v>
      </c>
      <c r="C85" s="18">
        <v>108</v>
      </c>
      <c r="D85" s="18">
        <v>107</v>
      </c>
      <c r="E85" s="19">
        <v>0</v>
      </c>
      <c r="F85" s="19">
        <v>0</v>
      </c>
      <c r="G85" s="19">
        <v>0</v>
      </c>
      <c r="H85" s="19">
        <v>1</v>
      </c>
      <c r="I85" s="19">
        <v>0</v>
      </c>
      <c r="J85" s="19">
        <v>1</v>
      </c>
      <c r="K85" s="19">
        <v>1</v>
      </c>
      <c r="L85" s="19">
        <v>1</v>
      </c>
      <c r="M85" s="19">
        <v>3</v>
      </c>
      <c r="N85" s="19">
        <v>5</v>
      </c>
      <c r="O85" s="19">
        <v>5</v>
      </c>
      <c r="P85" s="19">
        <v>2</v>
      </c>
      <c r="Q85" s="19">
        <v>2</v>
      </c>
      <c r="R85" s="19">
        <v>2</v>
      </c>
      <c r="S85" s="19">
        <v>7</v>
      </c>
      <c r="T85" s="19">
        <v>5</v>
      </c>
      <c r="U85" s="19">
        <v>7</v>
      </c>
      <c r="V85" s="19">
        <v>5</v>
      </c>
      <c r="W85" s="19">
        <v>4</v>
      </c>
      <c r="X85" s="19">
        <v>5</v>
      </c>
      <c r="Y85" s="20">
        <v>56</v>
      </c>
      <c r="Z85" s="21">
        <v>0.52336448598130836</v>
      </c>
      <c r="AA85" s="19">
        <v>5</v>
      </c>
      <c r="AB85" s="19">
        <v>3</v>
      </c>
      <c r="AC85" s="19">
        <v>5</v>
      </c>
      <c r="AD85" s="19">
        <v>6</v>
      </c>
      <c r="AE85" s="19">
        <v>8</v>
      </c>
      <c r="AF85" s="19">
        <v>4</v>
      </c>
      <c r="AG85" s="19">
        <v>6</v>
      </c>
      <c r="AH85" s="19">
        <v>3</v>
      </c>
      <c r="AI85" s="19">
        <v>3</v>
      </c>
      <c r="AJ85" s="19">
        <v>0</v>
      </c>
      <c r="AK85" s="19">
        <v>4</v>
      </c>
      <c r="AL85" s="19">
        <v>1</v>
      </c>
      <c r="AM85" s="19">
        <v>0</v>
      </c>
      <c r="AN85" s="19">
        <v>1</v>
      </c>
      <c r="AO85" s="19">
        <v>2</v>
      </c>
      <c r="AP85" s="19">
        <v>0</v>
      </c>
      <c r="AQ85" s="19">
        <v>0</v>
      </c>
      <c r="AR85" s="19">
        <v>0</v>
      </c>
      <c r="AS85" s="19">
        <v>0</v>
      </c>
      <c r="AT85" s="19">
        <v>0</v>
      </c>
      <c r="AU85" s="19">
        <v>0</v>
      </c>
      <c r="AV85" s="20">
        <v>51</v>
      </c>
      <c r="AW85" s="21">
        <v>0.47663551401869159</v>
      </c>
      <c r="AX85" s="42">
        <f t="shared" si="7"/>
        <v>7</v>
      </c>
    </row>
    <row r="86" spans="1:50" x14ac:dyDescent="0.25">
      <c r="A86" s="16"/>
      <c r="B86" s="17" t="s">
        <v>90</v>
      </c>
      <c r="C86" s="18">
        <v>317</v>
      </c>
      <c r="D86" s="18">
        <v>316</v>
      </c>
      <c r="E86" s="19">
        <v>0</v>
      </c>
      <c r="F86" s="19">
        <v>2</v>
      </c>
      <c r="G86" s="19">
        <v>1</v>
      </c>
      <c r="H86" s="19">
        <v>2</v>
      </c>
      <c r="I86" s="19">
        <v>2</v>
      </c>
      <c r="J86" s="19">
        <v>4</v>
      </c>
      <c r="K86" s="19">
        <v>13</v>
      </c>
      <c r="L86" s="19">
        <v>13</v>
      </c>
      <c r="M86" s="19">
        <v>18</v>
      </c>
      <c r="N86" s="19">
        <v>31</v>
      </c>
      <c r="O86" s="19">
        <v>32</v>
      </c>
      <c r="P86" s="19">
        <v>32</v>
      </c>
      <c r="Q86" s="19">
        <v>25</v>
      </c>
      <c r="R86" s="19">
        <v>17</v>
      </c>
      <c r="S86" s="19">
        <v>12</v>
      </c>
      <c r="T86" s="19">
        <v>16</v>
      </c>
      <c r="U86" s="19">
        <v>12</v>
      </c>
      <c r="V86" s="19">
        <v>10</v>
      </c>
      <c r="W86" s="19">
        <v>9</v>
      </c>
      <c r="X86" s="19">
        <v>6</v>
      </c>
      <c r="Y86" s="20">
        <v>257</v>
      </c>
      <c r="Z86" s="21">
        <v>0.81329113924050633</v>
      </c>
      <c r="AA86" s="19">
        <v>4</v>
      </c>
      <c r="AB86" s="19">
        <v>4</v>
      </c>
      <c r="AC86" s="19">
        <v>6</v>
      </c>
      <c r="AD86" s="19">
        <v>6</v>
      </c>
      <c r="AE86" s="19">
        <v>9</v>
      </c>
      <c r="AF86" s="19">
        <v>12</v>
      </c>
      <c r="AG86" s="19">
        <v>5</v>
      </c>
      <c r="AH86" s="19">
        <v>4</v>
      </c>
      <c r="AI86" s="19">
        <v>2</v>
      </c>
      <c r="AJ86" s="19">
        <v>1</v>
      </c>
      <c r="AK86" s="19">
        <v>1</v>
      </c>
      <c r="AL86" s="19">
        <v>2</v>
      </c>
      <c r="AM86" s="19">
        <v>0</v>
      </c>
      <c r="AN86" s="19">
        <v>3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20">
        <v>59</v>
      </c>
      <c r="AW86" s="21">
        <v>0.18670886075949367</v>
      </c>
      <c r="AX86" s="42">
        <f t="shared" si="7"/>
        <v>38</v>
      </c>
    </row>
    <row r="87" spans="1:50" x14ac:dyDescent="0.25">
      <c r="A87" s="16"/>
      <c r="B87" s="17" t="s">
        <v>91</v>
      </c>
      <c r="C87" s="18">
        <v>78</v>
      </c>
      <c r="D87" s="18">
        <v>78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1</v>
      </c>
      <c r="L87" s="19">
        <v>2</v>
      </c>
      <c r="M87" s="19">
        <v>6</v>
      </c>
      <c r="N87" s="19">
        <v>12</v>
      </c>
      <c r="O87" s="19">
        <v>13</v>
      </c>
      <c r="P87" s="19">
        <v>8</v>
      </c>
      <c r="Q87" s="19">
        <v>2</v>
      </c>
      <c r="R87" s="19">
        <v>5</v>
      </c>
      <c r="S87" s="19">
        <v>6</v>
      </c>
      <c r="T87" s="19">
        <v>5</v>
      </c>
      <c r="U87" s="19">
        <v>2</v>
      </c>
      <c r="V87" s="19">
        <v>3</v>
      </c>
      <c r="W87" s="19">
        <v>6</v>
      </c>
      <c r="X87" s="19">
        <v>2</v>
      </c>
      <c r="Y87" s="20">
        <v>73</v>
      </c>
      <c r="Z87" s="21">
        <v>0.9358974358974359</v>
      </c>
      <c r="AA87" s="19">
        <v>3</v>
      </c>
      <c r="AB87" s="19">
        <v>0</v>
      </c>
      <c r="AC87" s="19">
        <v>0</v>
      </c>
      <c r="AD87" s="19">
        <v>0</v>
      </c>
      <c r="AE87" s="19">
        <v>0</v>
      </c>
      <c r="AF87" s="19">
        <v>1</v>
      </c>
      <c r="AG87" s="19">
        <v>0</v>
      </c>
      <c r="AH87" s="19">
        <v>0</v>
      </c>
      <c r="AI87" s="19">
        <v>0</v>
      </c>
      <c r="AJ87" s="19">
        <v>1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20">
        <v>5</v>
      </c>
      <c r="AW87" s="21">
        <v>6.4102564102564097E-2</v>
      </c>
      <c r="AX87" s="42">
        <f t="shared" si="7"/>
        <v>81</v>
      </c>
    </row>
    <row r="88" spans="1:50" x14ac:dyDescent="0.25">
      <c r="A88" s="16"/>
      <c r="B88" s="17" t="s">
        <v>92</v>
      </c>
      <c r="C88" s="18">
        <v>124</v>
      </c>
      <c r="D88" s="18">
        <v>124</v>
      </c>
      <c r="E88" s="19">
        <v>0</v>
      </c>
      <c r="F88" s="19">
        <v>0</v>
      </c>
      <c r="G88" s="19">
        <v>0</v>
      </c>
      <c r="H88" s="19">
        <v>1</v>
      </c>
      <c r="I88" s="19">
        <v>0</v>
      </c>
      <c r="J88" s="19">
        <v>1</v>
      </c>
      <c r="K88" s="19">
        <v>1</v>
      </c>
      <c r="L88" s="19">
        <v>2</v>
      </c>
      <c r="M88" s="19">
        <v>9</v>
      </c>
      <c r="N88" s="19">
        <v>7</v>
      </c>
      <c r="O88" s="19">
        <v>12</v>
      </c>
      <c r="P88" s="19">
        <v>10</v>
      </c>
      <c r="Q88" s="19">
        <v>6</v>
      </c>
      <c r="R88" s="19">
        <v>4</v>
      </c>
      <c r="S88" s="19">
        <v>16</v>
      </c>
      <c r="T88" s="19">
        <v>9</v>
      </c>
      <c r="U88" s="19">
        <v>10</v>
      </c>
      <c r="V88" s="19">
        <v>3</v>
      </c>
      <c r="W88" s="19">
        <v>6</v>
      </c>
      <c r="X88" s="19">
        <v>2</v>
      </c>
      <c r="Y88" s="20">
        <v>99</v>
      </c>
      <c r="Z88" s="21">
        <v>0.79838709677419351</v>
      </c>
      <c r="AA88" s="19">
        <v>3</v>
      </c>
      <c r="AB88" s="19">
        <v>1</v>
      </c>
      <c r="AC88" s="19">
        <v>5</v>
      </c>
      <c r="AD88" s="19">
        <v>6</v>
      </c>
      <c r="AE88" s="19">
        <v>4</v>
      </c>
      <c r="AF88" s="19">
        <v>2</v>
      </c>
      <c r="AG88" s="19">
        <v>1</v>
      </c>
      <c r="AH88" s="19">
        <v>1</v>
      </c>
      <c r="AI88" s="19">
        <v>1</v>
      </c>
      <c r="AJ88" s="19">
        <v>0</v>
      </c>
      <c r="AK88" s="19">
        <v>0</v>
      </c>
      <c r="AL88" s="19">
        <v>1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20">
        <v>25</v>
      </c>
      <c r="AW88" s="21">
        <v>0.20161290322580644</v>
      </c>
      <c r="AX88" s="42">
        <f t="shared" si="7"/>
        <v>30</v>
      </c>
    </row>
    <row r="89" spans="1:50" x14ac:dyDescent="0.25">
      <c r="A89" s="16"/>
      <c r="B89" s="17" t="s">
        <v>93</v>
      </c>
      <c r="C89" s="18">
        <v>229</v>
      </c>
      <c r="D89" s="18">
        <v>229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9</v>
      </c>
      <c r="L89" s="19">
        <v>9</v>
      </c>
      <c r="M89" s="19">
        <v>14</v>
      </c>
      <c r="N89" s="19">
        <v>26</v>
      </c>
      <c r="O89" s="19">
        <v>17</v>
      </c>
      <c r="P89" s="19">
        <v>16</v>
      </c>
      <c r="Q89" s="19">
        <v>26</v>
      </c>
      <c r="R89" s="19">
        <v>14</v>
      </c>
      <c r="S89" s="19">
        <v>13</v>
      </c>
      <c r="T89" s="19">
        <v>9</v>
      </c>
      <c r="U89" s="19">
        <v>13</v>
      </c>
      <c r="V89" s="19">
        <v>8</v>
      </c>
      <c r="W89" s="19">
        <v>12</v>
      </c>
      <c r="X89" s="19">
        <v>5</v>
      </c>
      <c r="Y89" s="20">
        <v>191</v>
      </c>
      <c r="Z89" s="21">
        <v>0.83406113537117899</v>
      </c>
      <c r="AA89" s="19">
        <v>7</v>
      </c>
      <c r="AB89" s="19">
        <v>4</v>
      </c>
      <c r="AC89" s="19">
        <v>5</v>
      </c>
      <c r="AD89" s="19">
        <v>1</v>
      </c>
      <c r="AE89" s="19">
        <v>4</v>
      </c>
      <c r="AF89" s="19">
        <v>2</v>
      </c>
      <c r="AG89" s="19">
        <v>4</v>
      </c>
      <c r="AH89" s="19">
        <v>3</v>
      </c>
      <c r="AI89" s="19">
        <v>2</v>
      </c>
      <c r="AJ89" s="19">
        <v>0</v>
      </c>
      <c r="AK89" s="19">
        <v>2</v>
      </c>
      <c r="AL89" s="19">
        <v>0</v>
      </c>
      <c r="AM89" s="19">
        <v>0</v>
      </c>
      <c r="AN89" s="19">
        <v>2</v>
      </c>
      <c r="AO89" s="19">
        <v>0</v>
      </c>
      <c r="AP89" s="19">
        <v>0</v>
      </c>
      <c r="AQ89" s="19">
        <v>0</v>
      </c>
      <c r="AR89" s="19">
        <v>1</v>
      </c>
      <c r="AS89" s="19">
        <v>0</v>
      </c>
      <c r="AT89" s="19">
        <v>1</v>
      </c>
      <c r="AU89" s="19">
        <v>0</v>
      </c>
      <c r="AV89" s="20">
        <v>38</v>
      </c>
      <c r="AW89" s="21">
        <v>0.16593886462882096</v>
      </c>
      <c r="AX89" s="42">
        <f t="shared" si="7"/>
        <v>46</v>
      </c>
    </row>
    <row r="90" spans="1:50" x14ac:dyDescent="0.25">
      <c r="A90" s="16"/>
      <c r="B90" s="17" t="s">
        <v>94</v>
      </c>
      <c r="C90" s="18">
        <v>275</v>
      </c>
      <c r="D90" s="18">
        <v>272</v>
      </c>
      <c r="E90" s="19">
        <v>0</v>
      </c>
      <c r="F90" s="19">
        <v>0</v>
      </c>
      <c r="G90" s="19">
        <v>0</v>
      </c>
      <c r="H90" s="19">
        <v>1</v>
      </c>
      <c r="I90" s="19">
        <v>0</v>
      </c>
      <c r="J90" s="19">
        <v>1</v>
      </c>
      <c r="K90" s="19">
        <v>6</v>
      </c>
      <c r="L90" s="19">
        <v>4</v>
      </c>
      <c r="M90" s="19">
        <v>7</v>
      </c>
      <c r="N90" s="19">
        <v>19</v>
      </c>
      <c r="O90" s="19">
        <v>18</v>
      </c>
      <c r="P90" s="19">
        <v>20</v>
      </c>
      <c r="Q90" s="19">
        <v>13</v>
      </c>
      <c r="R90" s="19">
        <v>9</v>
      </c>
      <c r="S90" s="19">
        <v>21</v>
      </c>
      <c r="T90" s="19">
        <v>14</v>
      </c>
      <c r="U90" s="19">
        <v>13</v>
      </c>
      <c r="V90" s="19">
        <v>18</v>
      </c>
      <c r="W90" s="19">
        <v>8</v>
      </c>
      <c r="X90" s="19">
        <v>11</v>
      </c>
      <c r="Y90" s="20">
        <v>183</v>
      </c>
      <c r="Z90" s="21">
        <v>0.67279411764705888</v>
      </c>
      <c r="AA90" s="19">
        <v>10</v>
      </c>
      <c r="AB90" s="19">
        <v>12</v>
      </c>
      <c r="AC90" s="19">
        <v>8</v>
      </c>
      <c r="AD90" s="19">
        <v>9</v>
      </c>
      <c r="AE90" s="19">
        <v>5</v>
      </c>
      <c r="AF90" s="19">
        <v>9</v>
      </c>
      <c r="AG90" s="19">
        <v>6</v>
      </c>
      <c r="AH90" s="19">
        <v>8</v>
      </c>
      <c r="AI90" s="19">
        <v>6</v>
      </c>
      <c r="AJ90" s="19">
        <v>2</v>
      </c>
      <c r="AK90" s="19">
        <v>2</v>
      </c>
      <c r="AL90" s="19">
        <v>3</v>
      </c>
      <c r="AM90" s="19">
        <v>3</v>
      </c>
      <c r="AN90" s="19">
        <v>1</v>
      </c>
      <c r="AO90" s="19">
        <v>1</v>
      </c>
      <c r="AP90" s="19">
        <v>0</v>
      </c>
      <c r="AQ90" s="19">
        <v>2</v>
      </c>
      <c r="AR90" s="19">
        <v>1</v>
      </c>
      <c r="AS90" s="19">
        <v>1</v>
      </c>
      <c r="AT90" s="19">
        <v>0</v>
      </c>
      <c r="AU90" s="19">
        <v>0</v>
      </c>
      <c r="AV90" s="20">
        <v>89</v>
      </c>
      <c r="AW90" s="21">
        <v>0.32720588235294118</v>
      </c>
      <c r="AX90" s="42">
        <f t="shared" si="7"/>
        <v>12</v>
      </c>
    </row>
    <row r="91" spans="1:50" x14ac:dyDescent="0.25">
      <c r="A91" s="16"/>
      <c r="B91" s="17" t="s">
        <v>95</v>
      </c>
      <c r="C91" s="18">
        <v>175</v>
      </c>
      <c r="D91" s="18">
        <v>175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1</v>
      </c>
      <c r="K91" s="19">
        <v>1</v>
      </c>
      <c r="L91" s="19">
        <v>1</v>
      </c>
      <c r="M91" s="19">
        <v>7</v>
      </c>
      <c r="N91" s="19">
        <v>11</v>
      </c>
      <c r="O91" s="19">
        <v>10</v>
      </c>
      <c r="P91" s="19">
        <v>14</v>
      </c>
      <c r="Q91" s="19">
        <v>11</v>
      </c>
      <c r="R91" s="19">
        <v>18</v>
      </c>
      <c r="S91" s="19">
        <v>4</v>
      </c>
      <c r="T91" s="19">
        <v>14</v>
      </c>
      <c r="U91" s="19">
        <v>9</v>
      </c>
      <c r="V91" s="19">
        <v>10</v>
      </c>
      <c r="W91" s="19">
        <v>5</v>
      </c>
      <c r="X91" s="19">
        <v>7</v>
      </c>
      <c r="Y91" s="20">
        <v>123</v>
      </c>
      <c r="Z91" s="21">
        <v>0.70285714285714285</v>
      </c>
      <c r="AA91" s="19">
        <v>4</v>
      </c>
      <c r="AB91" s="19">
        <v>7</v>
      </c>
      <c r="AC91" s="19">
        <v>6</v>
      </c>
      <c r="AD91" s="19">
        <v>6</v>
      </c>
      <c r="AE91" s="19">
        <v>8</v>
      </c>
      <c r="AF91" s="19">
        <v>7</v>
      </c>
      <c r="AG91" s="19">
        <v>4</v>
      </c>
      <c r="AH91" s="19">
        <v>1</v>
      </c>
      <c r="AI91" s="19">
        <v>1</v>
      </c>
      <c r="AJ91" s="19">
        <v>3</v>
      </c>
      <c r="AK91" s="19">
        <v>0</v>
      </c>
      <c r="AL91" s="19">
        <v>2</v>
      </c>
      <c r="AM91" s="19">
        <v>0</v>
      </c>
      <c r="AN91" s="19">
        <v>3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20">
        <v>52</v>
      </c>
      <c r="AW91" s="21">
        <v>0.29714285714285715</v>
      </c>
      <c r="AX91" s="42">
        <f t="shared" si="7"/>
        <v>13</v>
      </c>
    </row>
    <row r="92" spans="1:50" x14ac:dyDescent="0.25">
      <c r="A92" s="16"/>
      <c r="B92" s="17" t="s">
        <v>96</v>
      </c>
      <c r="C92" s="18">
        <v>46</v>
      </c>
      <c r="D92" s="18">
        <v>46</v>
      </c>
      <c r="E92" s="19">
        <v>0</v>
      </c>
      <c r="F92" s="19">
        <v>0</v>
      </c>
      <c r="G92" s="19">
        <v>0</v>
      </c>
      <c r="H92" s="19">
        <v>0</v>
      </c>
      <c r="I92" s="19">
        <v>1</v>
      </c>
      <c r="J92" s="19">
        <v>0</v>
      </c>
      <c r="K92" s="19">
        <v>1</v>
      </c>
      <c r="L92" s="19">
        <v>1</v>
      </c>
      <c r="M92" s="19">
        <v>2</v>
      </c>
      <c r="N92" s="19">
        <v>0</v>
      </c>
      <c r="O92" s="19">
        <v>2</v>
      </c>
      <c r="P92" s="19">
        <v>5</v>
      </c>
      <c r="Q92" s="19">
        <v>2</v>
      </c>
      <c r="R92" s="19">
        <v>3</v>
      </c>
      <c r="S92" s="19">
        <v>2</v>
      </c>
      <c r="T92" s="19">
        <v>6</v>
      </c>
      <c r="U92" s="19">
        <v>2</v>
      </c>
      <c r="V92" s="19">
        <v>3</v>
      </c>
      <c r="W92" s="19">
        <v>3</v>
      </c>
      <c r="X92" s="19">
        <v>1</v>
      </c>
      <c r="Y92" s="20">
        <v>34</v>
      </c>
      <c r="Z92" s="21">
        <v>0.73913043478260865</v>
      </c>
      <c r="AA92" s="19">
        <v>1</v>
      </c>
      <c r="AB92" s="19">
        <v>3</v>
      </c>
      <c r="AC92" s="19">
        <v>2</v>
      </c>
      <c r="AD92" s="19">
        <v>1</v>
      </c>
      <c r="AE92" s="19">
        <v>1</v>
      </c>
      <c r="AF92" s="19">
        <v>2</v>
      </c>
      <c r="AG92" s="19">
        <v>0</v>
      </c>
      <c r="AH92" s="19">
        <v>0</v>
      </c>
      <c r="AI92" s="19">
        <v>1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1</v>
      </c>
      <c r="AR92" s="19">
        <v>0</v>
      </c>
      <c r="AS92" s="19">
        <v>0</v>
      </c>
      <c r="AT92" s="19">
        <v>0</v>
      </c>
      <c r="AU92" s="19">
        <v>0</v>
      </c>
      <c r="AV92" s="20">
        <v>12</v>
      </c>
      <c r="AW92" s="21">
        <v>0.2608695652173913</v>
      </c>
      <c r="AX92" s="42">
        <f t="shared" si="7"/>
        <v>18</v>
      </c>
    </row>
    <row r="93" spans="1:50" x14ac:dyDescent="0.25">
      <c r="A93" s="16"/>
      <c r="B93" s="17" t="s">
        <v>97</v>
      </c>
      <c r="C93" s="18">
        <v>173</v>
      </c>
      <c r="D93" s="18">
        <v>173</v>
      </c>
      <c r="E93" s="19">
        <v>0</v>
      </c>
      <c r="F93" s="19">
        <v>0</v>
      </c>
      <c r="G93" s="19">
        <v>0</v>
      </c>
      <c r="H93" s="19">
        <v>0</v>
      </c>
      <c r="I93" s="19">
        <v>1</v>
      </c>
      <c r="J93" s="19">
        <v>0</v>
      </c>
      <c r="K93" s="19">
        <v>3</v>
      </c>
      <c r="L93" s="19">
        <v>1</v>
      </c>
      <c r="M93" s="19">
        <v>13</v>
      </c>
      <c r="N93" s="19">
        <v>20</v>
      </c>
      <c r="O93" s="19">
        <v>27</v>
      </c>
      <c r="P93" s="19">
        <v>26</v>
      </c>
      <c r="Q93" s="19">
        <v>24</v>
      </c>
      <c r="R93" s="19">
        <v>10</v>
      </c>
      <c r="S93" s="19">
        <v>2</v>
      </c>
      <c r="T93" s="19">
        <v>10</v>
      </c>
      <c r="U93" s="19">
        <v>5</v>
      </c>
      <c r="V93" s="19">
        <v>3</v>
      </c>
      <c r="W93" s="19">
        <v>4</v>
      </c>
      <c r="X93" s="19">
        <v>3</v>
      </c>
      <c r="Y93" s="20">
        <v>152</v>
      </c>
      <c r="Z93" s="21">
        <v>0.87861271676300579</v>
      </c>
      <c r="AA93" s="19">
        <v>5</v>
      </c>
      <c r="AB93" s="19">
        <v>4</v>
      </c>
      <c r="AC93" s="19">
        <v>2</v>
      </c>
      <c r="AD93" s="19">
        <v>0</v>
      </c>
      <c r="AE93" s="19">
        <v>3</v>
      </c>
      <c r="AF93" s="19">
        <v>0</v>
      </c>
      <c r="AG93" s="19">
        <v>2</v>
      </c>
      <c r="AH93" s="19">
        <v>0</v>
      </c>
      <c r="AI93" s="19">
        <v>2</v>
      </c>
      <c r="AJ93" s="19">
        <v>2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1</v>
      </c>
      <c r="AR93" s="19">
        <v>0</v>
      </c>
      <c r="AS93" s="19">
        <v>0</v>
      </c>
      <c r="AT93" s="19">
        <v>0</v>
      </c>
      <c r="AU93" s="19">
        <v>0</v>
      </c>
      <c r="AV93" s="20">
        <v>21</v>
      </c>
      <c r="AW93" s="21">
        <v>0.12138728323699421</v>
      </c>
      <c r="AX93" s="42">
        <f t="shared" si="7"/>
        <v>61</v>
      </c>
    </row>
    <row r="94" spans="1:50" x14ac:dyDescent="0.25">
      <c r="A94" s="16"/>
      <c r="B94" s="17" t="s">
        <v>98</v>
      </c>
      <c r="C94" s="18">
        <v>79</v>
      </c>
      <c r="D94" s="18">
        <v>79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1</v>
      </c>
      <c r="R94" s="19">
        <v>0</v>
      </c>
      <c r="S94" s="19">
        <v>0</v>
      </c>
      <c r="T94" s="19">
        <v>1</v>
      </c>
      <c r="U94" s="19">
        <v>1</v>
      </c>
      <c r="V94" s="19">
        <v>1</v>
      </c>
      <c r="W94" s="19">
        <v>1</v>
      </c>
      <c r="X94" s="19">
        <v>2</v>
      </c>
      <c r="Y94" s="20">
        <v>7</v>
      </c>
      <c r="Z94" s="21">
        <v>8.8607594936708861E-2</v>
      </c>
      <c r="AA94" s="19">
        <v>3</v>
      </c>
      <c r="AB94" s="19">
        <v>1</v>
      </c>
      <c r="AC94" s="19">
        <v>1</v>
      </c>
      <c r="AD94" s="19">
        <v>5</v>
      </c>
      <c r="AE94" s="19">
        <v>1</v>
      </c>
      <c r="AF94" s="19">
        <v>4</v>
      </c>
      <c r="AG94" s="19">
        <v>1</v>
      </c>
      <c r="AH94" s="19">
        <v>5</v>
      </c>
      <c r="AI94" s="19">
        <v>2</v>
      </c>
      <c r="AJ94" s="19">
        <v>10</v>
      </c>
      <c r="AK94" s="19">
        <v>7</v>
      </c>
      <c r="AL94" s="19">
        <v>4</v>
      </c>
      <c r="AM94" s="19">
        <v>7</v>
      </c>
      <c r="AN94" s="19">
        <v>4</v>
      </c>
      <c r="AO94" s="19">
        <v>3</v>
      </c>
      <c r="AP94" s="19">
        <v>2</v>
      </c>
      <c r="AQ94" s="19">
        <v>4</v>
      </c>
      <c r="AR94" s="19">
        <v>2</v>
      </c>
      <c r="AS94" s="19">
        <v>4</v>
      </c>
      <c r="AT94" s="19">
        <v>1</v>
      </c>
      <c r="AU94" s="19">
        <v>1</v>
      </c>
      <c r="AV94" s="20">
        <v>72</v>
      </c>
      <c r="AW94" s="21">
        <v>0.91139240506329111</v>
      </c>
      <c r="AX94" s="42">
        <f t="shared" si="7"/>
        <v>1</v>
      </c>
    </row>
    <row r="95" spans="1:50" x14ac:dyDescent="0.25">
      <c r="A95" s="16"/>
      <c r="B95" s="17" t="s">
        <v>99</v>
      </c>
      <c r="C95" s="18">
        <v>401</v>
      </c>
      <c r="D95" s="18">
        <v>399</v>
      </c>
      <c r="E95" s="19">
        <v>1</v>
      </c>
      <c r="F95" s="19">
        <v>1</v>
      </c>
      <c r="G95" s="19">
        <v>0</v>
      </c>
      <c r="H95" s="19">
        <v>1</v>
      </c>
      <c r="I95" s="19">
        <v>2</v>
      </c>
      <c r="J95" s="19">
        <v>0</v>
      </c>
      <c r="K95" s="19">
        <v>4</v>
      </c>
      <c r="L95" s="19">
        <v>12</v>
      </c>
      <c r="M95" s="19">
        <v>21</v>
      </c>
      <c r="N95" s="19">
        <v>40</v>
      </c>
      <c r="O95" s="19">
        <v>34</v>
      </c>
      <c r="P95" s="19">
        <v>27</v>
      </c>
      <c r="Q95" s="19">
        <v>35</v>
      </c>
      <c r="R95" s="19">
        <v>30</v>
      </c>
      <c r="S95" s="19">
        <v>24</v>
      </c>
      <c r="T95" s="19">
        <v>21</v>
      </c>
      <c r="U95" s="19">
        <v>19</v>
      </c>
      <c r="V95" s="19">
        <v>15</v>
      </c>
      <c r="W95" s="19">
        <v>10</v>
      </c>
      <c r="X95" s="19">
        <v>13</v>
      </c>
      <c r="Y95" s="20">
        <v>310</v>
      </c>
      <c r="Z95" s="21">
        <v>0.77694235588972427</v>
      </c>
      <c r="AA95" s="19">
        <v>8</v>
      </c>
      <c r="AB95" s="19">
        <v>10</v>
      </c>
      <c r="AC95" s="19">
        <v>12</v>
      </c>
      <c r="AD95" s="19">
        <v>9</v>
      </c>
      <c r="AE95" s="19">
        <v>11</v>
      </c>
      <c r="AF95" s="19">
        <v>7</v>
      </c>
      <c r="AG95" s="19">
        <v>8</v>
      </c>
      <c r="AH95" s="19">
        <v>3</v>
      </c>
      <c r="AI95" s="19">
        <v>4</v>
      </c>
      <c r="AJ95" s="19">
        <v>4</v>
      </c>
      <c r="AK95" s="19">
        <v>2</v>
      </c>
      <c r="AL95" s="19">
        <v>2</v>
      </c>
      <c r="AM95" s="19">
        <v>1</v>
      </c>
      <c r="AN95" s="19">
        <v>2</v>
      </c>
      <c r="AO95" s="19">
        <v>2</v>
      </c>
      <c r="AP95" s="19">
        <v>1</v>
      </c>
      <c r="AQ95" s="19">
        <v>1</v>
      </c>
      <c r="AR95" s="19">
        <v>1</v>
      </c>
      <c r="AS95" s="19">
        <v>0</v>
      </c>
      <c r="AT95" s="19">
        <v>0</v>
      </c>
      <c r="AU95" s="19">
        <v>1</v>
      </c>
      <c r="AV95" s="20">
        <v>89</v>
      </c>
      <c r="AW95" s="21">
        <v>0.22305764411027568</v>
      </c>
      <c r="AX95" s="42">
        <f t="shared" si="7"/>
        <v>25</v>
      </c>
    </row>
    <row r="96" spans="1:50" x14ac:dyDescent="0.25">
      <c r="A96" s="16"/>
      <c r="B96" s="17" t="s">
        <v>100</v>
      </c>
      <c r="C96" s="18">
        <v>11</v>
      </c>
      <c r="D96" s="18">
        <v>10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1</v>
      </c>
      <c r="M96" s="19">
        <v>1</v>
      </c>
      <c r="N96" s="19">
        <v>1</v>
      </c>
      <c r="O96" s="19">
        <v>3</v>
      </c>
      <c r="P96" s="19">
        <v>1</v>
      </c>
      <c r="Q96" s="19">
        <v>0</v>
      </c>
      <c r="R96" s="19">
        <v>2</v>
      </c>
      <c r="S96" s="19">
        <v>0</v>
      </c>
      <c r="T96" s="19">
        <v>0</v>
      </c>
      <c r="U96" s="19">
        <v>0</v>
      </c>
      <c r="V96" s="19">
        <v>1</v>
      </c>
      <c r="W96" s="19">
        <v>0</v>
      </c>
      <c r="X96" s="19">
        <v>0</v>
      </c>
      <c r="Y96" s="20">
        <v>10</v>
      </c>
      <c r="Z96" s="21">
        <v>1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20">
        <v>0</v>
      </c>
      <c r="AW96" s="21">
        <v>0</v>
      </c>
      <c r="AX96" s="42">
        <f t="shared" si="7"/>
        <v>84</v>
      </c>
    </row>
    <row r="97" spans="1:50" s="15" customFormat="1" x14ac:dyDescent="0.25">
      <c r="A97" s="23">
        <v>9</v>
      </c>
      <c r="B97" s="11" t="s">
        <v>101</v>
      </c>
      <c r="C97" s="13">
        <v>549</v>
      </c>
      <c r="D97" s="13">
        <v>546</v>
      </c>
      <c r="E97" s="13">
        <v>0</v>
      </c>
      <c r="F97" s="13">
        <v>0</v>
      </c>
      <c r="G97" s="13">
        <v>0</v>
      </c>
      <c r="H97" s="13">
        <v>1</v>
      </c>
      <c r="I97" s="13">
        <v>1</v>
      </c>
      <c r="J97" s="13">
        <v>0</v>
      </c>
      <c r="K97" s="13">
        <v>5</v>
      </c>
      <c r="L97" s="13">
        <v>9</v>
      </c>
      <c r="M97" s="13">
        <v>19</v>
      </c>
      <c r="N97" s="13">
        <v>44</v>
      </c>
      <c r="O97" s="13">
        <v>70</v>
      </c>
      <c r="P97" s="13">
        <v>66</v>
      </c>
      <c r="Q97" s="13">
        <v>58</v>
      </c>
      <c r="R97" s="13">
        <v>48</v>
      </c>
      <c r="S97" s="13">
        <v>33</v>
      </c>
      <c r="T97" s="13">
        <v>34</v>
      </c>
      <c r="U97" s="13">
        <v>21</v>
      </c>
      <c r="V97" s="13">
        <v>16</v>
      </c>
      <c r="W97" s="13">
        <v>21</v>
      </c>
      <c r="X97" s="13">
        <v>19</v>
      </c>
      <c r="Y97" s="13">
        <v>465</v>
      </c>
      <c r="Z97" s="24">
        <v>0.85164835164835162</v>
      </c>
      <c r="AA97" s="13">
        <v>14</v>
      </c>
      <c r="AB97" s="13">
        <v>13</v>
      </c>
      <c r="AC97" s="13">
        <v>13</v>
      </c>
      <c r="AD97" s="13">
        <v>10</v>
      </c>
      <c r="AE97" s="13">
        <v>7</v>
      </c>
      <c r="AF97" s="13">
        <v>2</v>
      </c>
      <c r="AG97" s="13">
        <v>11</v>
      </c>
      <c r="AH97" s="13">
        <v>1</v>
      </c>
      <c r="AI97" s="13">
        <v>4</v>
      </c>
      <c r="AJ97" s="13">
        <v>2</v>
      </c>
      <c r="AK97" s="13">
        <v>0</v>
      </c>
      <c r="AL97" s="13">
        <v>2</v>
      </c>
      <c r="AM97" s="13">
        <v>0</v>
      </c>
      <c r="AN97" s="13">
        <v>0</v>
      </c>
      <c r="AO97" s="13">
        <v>0</v>
      </c>
      <c r="AP97" s="13">
        <v>0</v>
      </c>
      <c r="AQ97" s="13">
        <v>1</v>
      </c>
      <c r="AR97" s="13">
        <v>0</v>
      </c>
      <c r="AS97" s="13">
        <v>1</v>
      </c>
      <c r="AT97" s="13">
        <v>0</v>
      </c>
      <c r="AU97" s="13">
        <v>0</v>
      </c>
      <c r="AV97" s="13">
        <v>81</v>
      </c>
      <c r="AW97" s="24">
        <v>0.14835164835164835</v>
      </c>
      <c r="AX97" s="42"/>
    </row>
    <row r="98" spans="1:50" x14ac:dyDescent="0.25">
      <c r="A98" s="16"/>
      <c r="B98" s="17" t="s">
        <v>102</v>
      </c>
      <c r="C98" s="18">
        <v>80</v>
      </c>
      <c r="D98" s="18">
        <v>78</v>
      </c>
      <c r="E98" s="19">
        <v>0</v>
      </c>
      <c r="F98" s="19">
        <v>0</v>
      </c>
      <c r="G98" s="19">
        <v>0</v>
      </c>
      <c r="H98" s="19">
        <v>1</v>
      </c>
      <c r="I98" s="19">
        <v>1</v>
      </c>
      <c r="J98" s="19">
        <v>0</v>
      </c>
      <c r="K98" s="19">
        <v>3</v>
      </c>
      <c r="L98" s="19">
        <v>5</v>
      </c>
      <c r="M98" s="19">
        <v>4</v>
      </c>
      <c r="N98" s="19">
        <v>9</v>
      </c>
      <c r="O98" s="19">
        <v>15</v>
      </c>
      <c r="P98" s="19">
        <v>9</v>
      </c>
      <c r="Q98" s="19">
        <v>9</v>
      </c>
      <c r="R98" s="19">
        <v>2</v>
      </c>
      <c r="S98" s="19">
        <v>1</v>
      </c>
      <c r="T98" s="19">
        <v>4</v>
      </c>
      <c r="U98" s="19">
        <v>2</v>
      </c>
      <c r="V98" s="19">
        <v>2</v>
      </c>
      <c r="W98" s="19">
        <v>1</v>
      </c>
      <c r="X98" s="19">
        <v>2</v>
      </c>
      <c r="Y98" s="20">
        <v>70</v>
      </c>
      <c r="Z98" s="21">
        <v>0.89743589743589747</v>
      </c>
      <c r="AA98" s="19">
        <v>1</v>
      </c>
      <c r="AB98" s="19">
        <v>2</v>
      </c>
      <c r="AC98" s="19">
        <v>1</v>
      </c>
      <c r="AD98" s="19">
        <v>0</v>
      </c>
      <c r="AE98" s="19">
        <v>2</v>
      </c>
      <c r="AF98" s="19">
        <v>0</v>
      </c>
      <c r="AG98" s="19">
        <v>0</v>
      </c>
      <c r="AH98" s="19">
        <v>0</v>
      </c>
      <c r="AI98" s="19">
        <v>1</v>
      </c>
      <c r="AJ98" s="19">
        <v>0</v>
      </c>
      <c r="AK98" s="19">
        <v>0</v>
      </c>
      <c r="AL98" s="19">
        <v>1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20">
        <v>8</v>
      </c>
      <c r="AW98" s="21">
        <v>0.10256410256410256</v>
      </c>
      <c r="AX98" s="42">
        <f>RANK(AW98,toanss,0)</f>
        <v>71</v>
      </c>
    </row>
    <row r="99" spans="1:50" x14ac:dyDescent="0.25">
      <c r="A99" s="16"/>
      <c r="B99" s="17" t="s">
        <v>103</v>
      </c>
      <c r="C99" s="18">
        <v>36</v>
      </c>
      <c r="D99" s="18">
        <v>36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6</v>
      </c>
      <c r="O99" s="19">
        <v>6</v>
      </c>
      <c r="P99" s="19">
        <v>2</v>
      </c>
      <c r="Q99" s="19">
        <v>3</v>
      </c>
      <c r="R99" s="19">
        <v>5</v>
      </c>
      <c r="S99" s="19">
        <v>2</v>
      </c>
      <c r="T99" s="19">
        <v>1</v>
      </c>
      <c r="U99" s="19">
        <v>2</v>
      </c>
      <c r="V99" s="19">
        <v>1</v>
      </c>
      <c r="W99" s="19">
        <v>1</v>
      </c>
      <c r="X99" s="19">
        <v>2</v>
      </c>
      <c r="Y99" s="20">
        <v>31</v>
      </c>
      <c r="Z99" s="21">
        <v>0.86111111111111116</v>
      </c>
      <c r="AA99" s="19">
        <v>0</v>
      </c>
      <c r="AB99" s="19">
        <v>0</v>
      </c>
      <c r="AC99" s="19">
        <v>3</v>
      </c>
      <c r="AD99" s="19">
        <v>1</v>
      </c>
      <c r="AE99" s="19">
        <v>0</v>
      </c>
      <c r="AF99" s="19">
        <v>0</v>
      </c>
      <c r="AG99" s="19">
        <v>1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20">
        <v>5</v>
      </c>
      <c r="AW99" s="21">
        <v>0.1388888888888889</v>
      </c>
      <c r="AX99" s="42">
        <f>RANK(AW99,toanss,0)</f>
        <v>55</v>
      </c>
    </row>
    <row r="100" spans="1:50" x14ac:dyDescent="0.25">
      <c r="A100" s="16"/>
      <c r="B100" s="17" t="s">
        <v>104</v>
      </c>
      <c r="C100" s="18">
        <v>191</v>
      </c>
      <c r="D100" s="18">
        <v>190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1</v>
      </c>
      <c r="L100" s="19">
        <v>3</v>
      </c>
      <c r="M100" s="19">
        <v>6</v>
      </c>
      <c r="N100" s="19">
        <v>11</v>
      </c>
      <c r="O100" s="19">
        <v>25</v>
      </c>
      <c r="P100" s="19">
        <v>29</v>
      </c>
      <c r="Q100" s="19">
        <v>23</v>
      </c>
      <c r="R100" s="19">
        <v>19</v>
      </c>
      <c r="S100" s="19">
        <v>7</v>
      </c>
      <c r="T100" s="19">
        <v>14</v>
      </c>
      <c r="U100" s="19">
        <v>8</v>
      </c>
      <c r="V100" s="19">
        <v>4</v>
      </c>
      <c r="W100" s="19">
        <v>8</v>
      </c>
      <c r="X100" s="19">
        <v>5</v>
      </c>
      <c r="Y100" s="20">
        <v>163</v>
      </c>
      <c r="Z100" s="21">
        <v>0.85789473684210527</v>
      </c>
      <c r="AA100" s="19">
        <v>6</v>
      </c>
      <c r="AB100" s="19">
        <v>6</v>
      </c>
      <c r="AC100" s="19">
        <v>4</v>
      </c>
      <c r="AD100" s="19">
        <v>3</v>
      </c>
      <c r="AE100" s="19">
        <v>1</v>
      </c>
      <c r="AF100" s="19">
        <v>1</v>
      </c>
      <c r="AG100" s="19">
        <v>4</v>
      </c>
      <c r="AH100" s="19">
        <v>0</v>
      </c>
      <c r="AI100" s="19">
        <v>1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1</v>
      </c>
      <c r="AR100" s="19">
        <v>0</v>
      </c>
      <c r="AS100" s="19">
        <v>0</v>
      </c>
      <c r="AT100" s="19">
        <v>0</v>
      </c>
      <c r="AU100" s="19">
        <v>0</v>
      </c>
      <c r="AV100" s="20">
        <v>27</v>
      </c>
      <c r="AW100" s="21">
        <v>0.14210526315789473</v>
      </c>
      <c r="AX100" s="42">
        <f>RANK(AW100,toanss,0)</f>
        <v>54</v>
      </c>
    </row>
    <row r="101" spans="1:50" x14ac:dyDescent="0.25">
      <c r="A101" s="16"/>
      <c r="B101" s="17" t="s">
        <v>105</v>
      </c>
      <c r="C101" s="18">
        <v>188</v>
      </c>
      <c r="D101" s="18">
        <v>188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1</v>
      </c>
      <c r="L101" s="19">
        <v>1</v>
      </c>
      <c r="M101" s="19">
        <v>6</v>
      </c>
      <c r="N101" s="19">
        <v>12</v>
      </c>
      <c r="O101" s="19">
        <v>17</v>
      </c>
      <c r="P101" s="19">
        <v>19</v>
      </c>
      <c r="Q101" s="19">
        <v>16</v>
      </c>
      <c r="R101" s="19">
        <v>18</v>
      </c>
      <c r="S101" s="19">
        <v>19</v>
      </c>
      <c r="T101" s="19">
        <v>12</v>
      </c>
      <c r="U101" s="19">
        <v>7</v>
      </c>
      <c r="V101" s="19">
        <v>8</v>
      </c>
      <c r="W101" s="19">
        <v>6</v>
      </c>
      <c r="X101" s="19">
        <v>9</v>
      </c>
      <c r="Y101" s="20">
        <v>151</v>
      </c>
      <c r="Z101" s="21">
        <v>0.80319148936170215</v>
      </c>
      <c r="AA101" s="19">
        <v>7</v>
      </c>
      <c r="AB101" s="19">
        <v>5</v>
      </c>
      <c r="AC101" s="19">
        <v>3</v>
      </c>
      <c r="AD101" s="19">
        <v>5</v>
      </c>
      <c r="AE101" s="19">
        <v>4</v>
      </c>
      <c r="AF101" s="19">
        <v>1</v>
      </c>
      <c r="AG101" s="19">
        <v>5</v>
      </c>
      <c r="AH101" s="19">
        <v>1</v>
      </c>
      <c r="AI101" s="19">
        <v>2</v>
      </c>
      <c r="AJ101" s="19">
        <v>2</v>
      </c>
      <c r="AK101" s="19">
        <v>0</v>
      </c>
      <c r="AL101" s="19">
        <v>1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1</v>
      </c>
      <c r="AT101" s="19">
        <v>0</v>
      </c>
      <c r="AU101" s="19">
        <v>0</v>
      </c>
      <c r="AV101" s="20">
        <v>37</v>
      </c>
      <c r="AW101" s="21">
        <v>0.19680851063829788</v>
      </c>
      <c r="AX101" s="42">
        <f>RANK(AW101,toanss,0)</f>
        <v>33</v>
      </c>
    </row>
    <row r="102" spans="1:50" x14ac:dyDescent="0.25">
      <c r="A102" s="16"/>
      <c r="B102" s="17" t="s">
        <v>106</v>
      </c>
      <c r="C102" s="18">
        <v>54</v>
      </c>
      <c r="D102" s="18">
        <v>54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3</v>
      </c>
      <c r="N102" s="19">
        <v>6</v>
      </c>
      <c r="O102" s="19">
        <v>7</v>
      </c>
      <c r="P102" s="19">
        <v>7</v>
      </c>
      <c r="Q102" s="19">
        <v>7</v>
      </c>
      <c r="R102" s="19">
        <v>4</v>
      </c>
      <c r="S102" s="19">
        <v>4</v>
      </c>
      <c r="T102" s="19">
        <v>3</v>
      </c>
      <c r="U102" s="19">
        <v>2</v>
      </c>
      <c r="V102" s="19">
        <v>1</v>
      </c>
      <c r="W102" s="19">
        <v>5</v>
      </c>
      <c r="X102" s="19">
        <v>1</v>
      </c>
      <c r="Y102" s="20">
        <v>50</v>
      </c>
      <c r="Z102" s="21">
        <v>0.92592592592592593</v>
      </c>
      <c r="AA102" s="19">
        <v>0</v>
      </c>
      <c r="AB102" s="19">
        <v>0</v>
      </c>
      <c r="AC102" s="19">
        <v>2</v>
      </c>
      <c r="AD102" s="19">
        <v>1</v>
      </c>
      <c r="AE102" s="19">
        <v>0</v>
      </c>
      <c r="AF102" s="19">
        <v>0</v>
      </c>
      <c r="AG102" s="19">
        <v>1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20">
        <v>4</v>
      </c>
      <c r="AW102" s="21">
        <v>7.407407407407407E-2</v>
      </c>
      <c r="AX102" s="42">
        <f>RANK(AW102,toanss,0)</f>
        <v>79</v>
      </c>
    </row>
    <row r="103" spans="1:50" s="15" customFormat="1" x14ac:dyDescent="0.25">
      <c r="A103" s="10">
        <v>10</v>
      </c>
      <c r="B103" s="11" t="s">
        <v>107</v>
      </c>
      <c r="C103" s="13">
        <v>87</v>
      </c>
      <c r="D103" s="13">
        <v>85</v>
      </c>
      <c r="E103" s="28">
        <v>1</v>
      </c>
      <c r="F103" s="28">
        <v>2</v>
      </c>
      <c r="G103" s="28">
        <v>0</v>
      </c>
      <c r="H103" s="28">
        <v>3</v>
      </c>
      <c r="I103" s="28">
        <v>1</v>
      </c>
      <c r="J103" s="28">
        <v>2</v>
      </c>
      <c r="K103" s="28">
        <v>2</v>
      </c>
      <c r="L103" s="28">
        <v>7</v>
      </c>
      <c r="M103" s="28">
        <v>4</v>
      </c>
      <c r="N103" s="28">
        <v>10</v>
      </c>
      <c r="O103" s="28">
        <v>5</v>
      </c>
      <c r="P103" s="28">
        <v>15</v>
      </c>
      <c r="Q103" s="28">
        <v>6</v>
      </c>
      <c r="R103" s="28">
        <v>6</v>
      </c>
      <c r="S103" s="28">
        <v>5</v>
      </c>
      <c r="T103" s="28">
        <v>2</v>
      </c>
      <c r="U103" s="28">
        <v>4</v>
      </c>
      <c r="V103" s="28">
        <v>1</v>
      </c>
      <c r="W103" s="28">
        <v>1</v>
      </c>
      <c r="X103" s="28">
        <v>2</v>
      </c>
      <c r="Y103" s="13">
        <v>79</v>
      </c>
      <c r="Z103" s="24">
        <v>0.92941176470588238</v>
      </c>
      <c r="AA103" s="28">
        <v>0</v>
      </c>
      <c r="AB103" s="28">
        <v>0</v>
      </c>
      <c r="AC103" s="28">
        <v>2</v>
      </c>
      <c r="AD103" s="28">
        <v>0</v>
      </c>
      <c r="AE103" s="28">
        <v>0</v>
      </c>
      <c r="AF103" s="28">
        <v>0</v>
      </c>
      <c r="AG103" s="28">
        <v>1</v>
      </c>
      <c r="AH103" s="28">
        <v>1</v>
      </c>
      <c r="AI103" s="28">
        <v>2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13">
        <v>6</v>
      </c>
      <c r="AW103" s="24">
        <v>7.0588235294117646E-2</v>
      </c>
      <c r="AX103" s="42"/>
    </row>
    <row r="104" spans="1:50" x14ac:dyDescent="0.25">
      <c r="A104" s="58" t="s">
        <v>9</v>
      </c>
      <c r="B104" s="58"/>
      <c r="C104" s="29">
        <v>14597</v>
      </c>
      <c r="D104" s="30">
        <v>14510</v>
      </c>
      <c r="E104" s="31">
        <v>24</v>
      </c>
      <c r="F104" s="31">
        <v>56</v>
      </c>
      <c r="G104" s="31">
        <v>14</v>
      </c>
      <c r="H104" s="31">
        <v>76</v>
      </c>
      <c r="I104" s="31">
        <v>56</v>
      </c>
      <c r="J104" s="31">
        <v>105</v>
      </c>
      <c r="K104" s="31">
        <v>282</v>
      </c>
      <c r="L104" s="31">
        <v>394</v>
      </c>
      <c r="M104" s="31">
        <v>784</v>
      </c>
      <c r="N104" s="31">
        <v>1405</v>
      </c>
      <c r="O104" s="31">
        <v>1381</v>
      </c>
      <c r="P104" s="31">
        <v>1299</v>
      </c>
      <c r="Q104" s="31">
        <v>1112</v>
      </c>
      <c r="R104" s="31">
        <v>889</v>
      </c>
      <c r="S104" s="31">
        <v>760</v>
      </c>
      <c r="T104" s="31">
        <v>690</v>
      </c>
      <c r="U104" s="31">
        <v>604</v>
      </c>
      <c r="V104" s="31">
        <v>566</v>
      </c>
      <c r="W104" s="31">
        <v>467</v>
      </c>
      <c r="X104" s="31">
        <v>468</v>
      </c>
      <c r="Y104" s="32">
        <v>11432</v>
      </c>
      <c r="Z104" s="21">
        <v>0.78787043418332181</v>
      </c>
      <c r="AA104" s="31">
        <v>412</v>
      </c>
      <c r="AB104" s="31">
        <v>376</v>
      </c>
      <c r="AC104" s="31">
        <v>301</v>
      </c>
      <c r="AD104" s="31">
        <v>289</v>
      </c>
      <c r="AE104" s="31">
        <v>247</v>
      </c>
      <c r="AF104" s="31">
        <v>258</v>
      </c>
      <c r="AG104" s="31">
        <v>210</v>
      </c>
      <c r="AH104" s="31">
        <v>178</v>
      </c>
      <c r="AI104" s="31">
        <v>152</v>
      </c>
      <c r="AJ104" s="31">
        <v>126</v>
      </c>
      <c r="AK104" s="31">
        <v>111</v>
      </c>
      <c r="AL104" s="31">
        <v>85</v>
      </c>
      <c r="AM104" s="31">
        <v>78</v>
      </c>
      <c r="AN104" s="31">
        <v>64</v>
      </c>
      <c r="AO104" s="31">
        <v>46</v>
      </c>
      <c r="AP104" s="31">
        <v>36</v>
      </c>
      <c r="AQ104" s="31">
        <v>41</v>
      </c>
      <c r="AR104" s="31">
        <v>22</v>
      </c>
      <c r="AS104" s="31">
        <v>23</v>
      </c>
      <c r="AT104" s="31">
        <v>11</v>
      </c>
      <c r="AU104" s="31">
        <v>12</v>
      </c>
      <c r="AV104" s="32">
        <v>3078</v>
      </c>
      <c r="AW104" s="21">
        <v>0.21212956581667816</v>
      </c>
      <c r="AX104" s="42"/>
    </row>
    <row r="106" spans="1:50" ht="16.5" x14ac:dyDescent="0.25">
      <c r="AL106" s="59" t="s">
        <v>108</v>
      </c>
      <c r="AM106" s="59"/>
      <c r="AN106" s="59"/>
      <c r="AO106" s="59"/>
      <c r="AP106" s="59"/>
      <c r="AQ106" s="59"/>
      <c r="AR106" s="59"/>
      <c r="AS106" s="59"/>
      <c r="AT106" s="59"/>
      <c r="AU106" s="59"/>
    </row>
    <row r="107" spans="1:50" ht="16.5" x14ac:dyDescent="0.25">
      <c r="AL107" s="60" t="s">
        <v>109</v>
      </c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1:50" ht="16.5" x14ac:dyDescent="0.25"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</row>
    <row r="109" spans="1:50" ht="16.5" x14ac:dyDescent="0.25"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</row>
    <row r="110" spans="1:50" ht="16.5" x14ac:dyDescent="0.25"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</row>
    <row r="111" spans="1:50" ht="16.5" x14ac:dyDescent="0.25"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</row>
    <row r="112" spans="1:50" ht="16.5" x14ac:dyDescent="0.25"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</row>
    <row r="113" spans="1:50" ht="16.5" x14ac:dyDescent="0.25">
      <c r="A113" s="1"/>
      <c r="B113" s="1"/>
      <c r="C113" s="1"/>
      <c r="D113" s="1"/>
      <c r="Z113" s="1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W113" s="1"/>
      <c r="AX113" s="1"/>
    </row>
    <row r="114" spans="1:50" ht="16.5" x14ac:dyDescent="0.25">
      <c r="A114" s="1"/>
      <c r="B114" s="1"/>
      <c r="C114" s="1"/>
      <c r="D114" s="1"/>
      <c r="Z114" s="1"/>
      <c r="AL114" s="60" t="s">
        <v>110</v>
      </c>
      <c r="AM114" s="60"/>
      <c r="AN114" s="60"/>
      <c r="AO114" s="60"/>
      <c r="AP114" s="60"/>
      <c r="AQ114" s="60"/>
      <c r="AR114" s="60"/>
      <c r="AS114" s="60"/>
      <c r="AT114" s="60"/>
      <c r="AU114" s="60"/>
      <c r="AW114" s="1"/>
      <c r="AX114" s="1"/>
    </row>
  </sheetData>
  <mergeCells count="13">
    <mergeCell ref="A1:I1"/>
    <mergeCell ref="A4:AW4"/>
    <mergeCell ref="A5:A6"/>
    <mergeCell ref="B5:B6"/>
    <mergeCell ref="C5:C6"/>
    <mergeCell ref="D5:D6"/>
    <mergeCell ref="E5:Z5"/>
    <mergeCell ref="AA5:AW5"/>
    <mergeCell ref="AX5:AX6"/>
    <mergeCell ref="A104:B104"/>
    <mergeCell ref="AL106:AU106"/>
    <mergeCell ref="AL107:AU107"/>
    <mergeCell ref="AL114:AU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0"/>
  <sheetViews>
    <sheetView tabSelected="1" zoomScaleNormal="100" workbookViewId="0">
      <selection activeCell="N21" sqref="N21"/>
    </sheetView>
  </sheetViews>
  <sheetFormatPr defaultRowHeight="15" x14ac:dyDescent="0.25"/>
  <cols>
    <col min="1" max="1" width="3.5703125" style="33" bestFit="1" customWidth="1"/>
    <col min="2" max="2" width="16" style="1" customWidth="1"/>
    <col min="3" max="3" width="7.42578125" style="33" customWidth="1"/>
    <col min="4" max="5" width="9" style="33" customWidth="1"/>
    <col min="6" max="6" width="7.42578125" style="33" customWidth="1"/>
    <col min="7" max="8" width="9" style="33" customWidth="1"/>
    <col min="9" max="9" width="7.42578125" style="33" customWidth="1"/>
    <col min="10" max="11" width="9" style="1" customWidth="1"/>
    <col min="12" max="12" width="2.42578125" style="1" customWidth="1"/>
    <col min="13" max="13" width="3.5703125" style="1" bestFit="1" customWidth="1"/>
    <col min="14" max="14" width="19.28515625" style="1" customWidth="1"/>
    <col min="15" max="17" width="7" style="1" customWidth="1"/>
    <col min="18" max="16384" width="9.140625" style="1"/>
  </cols>
  <sheetData>
    <row r="1" spans="1:17" x14ac:dyDescent="0.25">
      <c r="M1" s="70" t="s">
        <v>130</v>
      </c>
      <c r="N1" s="70"/>
      <c r="O1" s="70"/>
      <c r="P1" s="70"/>
      <c r="Q1" s="70"/>
    </row>
    <row r="2" spans="1:17" ht="15" customHeight="1" x14ac:dyDescent="0.25">
      <c r="A2" s="75" t="s">
        <v>118</v>
      </c>
      <c r="B2" s="75" t="s">
        <v>119</v>
      </c>
      <c r="C2" s="73" t="s">
        <v>128</v>
      </c>
      <c r="D2" s="73"/>
      <c r="E2" s="73"/>
      <c r="F2" s="73"/>
      <c r="G2" s="73"/>
      <c r="H2" s="73"/>
      <c r="I2" s="73"/>
      <c r="J2" s="73"/>
      <c r="K2" s="73"/>
      <c r="M2" s="71"/>
      <c r="N2" s="71"/>
      <c r="O2" s="71"/>
      <c r="P2" s="71"/>
      <c r="Q2" s="71"/>
    </row>
    <row r="3" spans="1:17" x14ac:dyDescent="0.25">
      <c r="A3" s="76"/>
      <c r="B3" s="76"/>
      <c r="C3" s="78" t="s">
        <v>120</v>
      </c>
      <c r="D3" s="78"/>
      <c r="E3" s="78"/>
      <c r="F3" s="78" t="s">
        <v>121</v>
      </c>
      <c r="G3" s="78"/>
      <c r="H3" s="78"/>
      <c r="I3" s="78" t="s">
        <v>122</v>
      </c>
      <c r="J3" s="78"/>
      <c r="K3" s="78"/>
      <c r="M3" s="73" t="s">
        <v>118</v>
      </c>
      <c r="N3" s="73" t="s">
        <v>119</v>
      </c>
      <c r="O3" s="72" t="s">
        <v>131</v>
      </c>
      <c r="P3" s="72"/>
      <c r="Q3" s="72"/>
    </row>
    <row r="4" spans="1:17" x14ac:dyDescent="0.25">
      <c r="A4" s="77"/>
      <c r="B4" s="77"/>
      <c r="C4" s="50" t="s">
        <v>126</v>
      </c>
      <c r="D4" s="49" t="s">
        <v>124</v>
      </c>
      <c r="E4" s="49" t="s">
        <v>127</v>
      </c>
      <c r="F4" s="50" t="s">
        <v>126</v>
      </c>
      <c r="G4" s="49" t="s">
        <v>124</v>
      </c>
      <c r="H4" s="49" t="s">
        <v>127</v>
      </c>
      <c r="I4" s="50" t="s">
        <v>126</v>
      </c>
      <c r="J4" s="49" t="s">
        <v>124</v>
      </c>
      <c r="K4" s="49" t="s">
        <v>127</v>
      </c>
      <c r="M4" s="73"/>
      <c r="N4" s="73"/>
      <c r="O4" s="48" t="s">
        <v>120</v>
      </c>
      <c r="P4" s="48" t="s">
        <v>121</v>
      </c>
      <c r="Q4" s="48" t="s">
        <v>122</v>
      </c>
    </row>
    <row r="5" spans="1:17" x14ac:dyDescent="0.25">
      <c r="A5" s="16">
        <v>1</v>
      </c>
      <c r="B5" s="17" t="s">
        <v>52</v>
      </c>
      <c r="C5" s="51">
        <f>VLOOKUP($B5,VAN!$B$48:$AX$56,49,0)</f>
        <v>55</v>
      </c>
      <c r="D5" s="52">
        <f>VLOOKUP($B5,VAN!$B$48:$AX$56,48,0)</f>
        <v>0.74647887323943662</v>
      </c>
      <c r="E5" s="52">
        <f>D5-$D$14</f>
        <v>-4.729222853138948E-2</v>
      </c>
      <c r="F5" s="45">
        <f>VLOOKUP($B5,ANH!$B$48:$P$56,15,0)</f>
        <v>62</v>
      </c>
      <c r="G5" s="52">
        <f>VLOOKUP($B5,ANH!$B$48:$P$56,14,0)</f>
        <v>7.746478873239436E-2</v>
      </c>
      <c r="H5" s="52">
        <f>G5-$G$14</f>
        <v>-0.10204182648260011</v>
      </c>
      <c r="I5" s="45">
        <f>VLOOKUP($B5,TOAN!$B$48:$AX$56,49,0)</f>
        <v>32</v>
      </c>
      <c r="J5" s="52">
        <f>VLOOKUP($B5,TOAN!$B$48:$AX$56,48,0)</f>
        <v>0.19718309859154928</v>
      </c>
      <c r="K5" s="53">
        <f>J5-$J$14</f>
        <v>-1.4946467225128879E-2</v>
      </c>
      <c r="M5" s="16">
        <v>1</v>
      </c>
      <c r="N5" s="17" t="s">
        <v>52</v>
      </c>
      <c r="O5" s="44">
        <f t="shared" ref="O5:O13" si="0">VLOOKUP($N5,$B$19:$K$27,2,0)-VLOOKUP($N5,$B$5:$K$13,2,0)</f>
        <v>14</v>
      </c>
      <c r="P5" s="44">
        <f t="shared" ref="P5:P13" si="1">VLOOKUP($N5,$B$19:$K$27,5,0)-VLOOKUP($N5,$B$5:$K$13,5,0)</f>
        <v>20</v>
      </c>
      <c r="Q5" s="44">
        <f t="shared" ref="Q5:Q13" si="2">VLOOKUP($N5,$B$19:$K$27,8,0)-VLOOKUP($N5,$B$5:$K$13,8,0)</f>
        <v>37</v>
      </c>
    </row>
    <row r="6" spans="1:17" x14ac:dyDescent="0.25">
      <c r="A6" s="16">
        <v>2</v>
      </c>
      <c r="B6" s="17" t="s">
        <v>53</v>
      </c>
      <c r="C6" s="51">
        <f>VLOOKUP($B6,VAN!$B$48:$AX$56,49,0)</f>
        <v>74</v>
      </c>
      <c r="D6" s="52">
        <f>VLOOKUP($B6,VAN!$B$48:$AX$56,48,0)</f>
        <v>0.64556962025316456</v>
      </c>
      <c r="E6" s="52">
        <f t="shared" ref="E6:E13" si="3">D6-$D$14</f>
        <v>-0.14820148151766155</v>
      </c>
      <c r="F6" s="45">
        <f>VLOOKUP($B6,ANH!$B$48:$P$56,15,0)</f>
        <v>70</v>
      </c>
      <c r="G6" s="52">
        <f>VLOOKUP($B6,ANH!$B$48:$P$56,14,0)</f>
        <v>6.3291139240506333E-2</v>
      </c>
      <c r="H6" s="52">
        <f t="shared" ref="H6:H13" si="4">G6-$G$14</f>
        <v>-0.11621547597448814</v>
      </c>
      <c r="I6" s="45">
        <f>VLOOKUP($B6,TOAN!$B$48:$AX$56,49,0)</f>
        <v>36</v>
      </c>
      <c r="J6" s="52">
        <f>VLOOKUP($B6,TOAN!$B$48:$AX$56,48,0)</f>
        <v>0.189873417721519</v>
      </c>
      <c r="K6" s="53">
        <f t="shared" ref="K6:K13" si="5">J6-$J$14</f>
        <v>-2.2256148095159162E-2</v>
      </c>
      <c r="M6" s="16">
        <v>2</v>
      </c>
      <c r="N6" s="17" t="s">
        <v>53</v>
      </c>
      <c r="O6" s="44">
        <f t="shared" si="0"/>
        <v>6</v>
      </c>
      <c r="P6" s="47">
        <f t="shared" si="1"/>
        <v>-19</v>
      </c>
      <c r="Q6" s="44">
        <f t="shared" si="2"/>
        <v>9</v>
      </c>
    </row>
    <row r="7" spans="1:17" x14ac:dyDescent="0.25">
      <c r="A7" s="16">
        <v>3</v>
      </c>
      <c r="B7" s="17" t="s">
        <v>54</v>
      </c>
      <c r="C7" s="51">
        <f>VLOOKUP($B7,VAN!$B$48:$AX$56,49,0)</f>
        <v>16</v>
      </c>
      <c r="D7" s="52">
        <f>VLOOKUP($B7,VAN!$B$48:$AX$56,48,0)</f>
        <v>0.88124999999999998</v>
      </c>
      <c r="E7" s="52">
        <f t="shared" si="3"/>
        <v>8.7478898229173874E-2</v>
      </c>
      <c r="F7" s="45">
        <f>VLOOKUP($B7,ANH!$B$48:$P$56,15,0)</f>
        <v>72</v>
      </c>
      <c r="G7" s="52">
        <f>VLOOKUP($B7,ANH!$B$48:$P$56,14,0)</f>
        <v>5.6250000000000001E-2</v>
      </c>
      <c r="H7" s="52">
        <f t="shared" si="4"/>
        <v>-0.12325661521499448</v>
      </c>
      <c r="I7" s="45">
        <f>VLOOKUP($B7,TOAN!$B$48:$AX$56,49,0)</f>
        <v>72</v>
      </c>
      <c r="J7" s="52">
        <f>VLOOKUP($B7,TOAN!$B$48:$AX$56,48,0)</f>
        <v>0.1</v>
      </c>
      <c r="K7" s="53">
        <f t="shared" si="5"/>
        <v>-0.11212956581667816</v>
      </c>
      <c r="M7" s="16">
        <v>3</v>
      </c>
      <c r="N7" s="17" t="s">
        <v>54</v>
      </c>
      <c r="O7" s="44">
        <f t="shared" si="0"/>
        <v>51</v>
      </c>
      <c r="P7" s="47">
        <f t="shared" si="1"/>
        <v>-15</v>
      </c>
      <c r="Q7" s="44">
        <f t="shared" si="2"/>
        <v>10</v>
      </c>
    </row>
    <row r="8" spans="1:17" x14ac:dyDescent="0.25">
      <c r="A8" s="16">
        <v>4</v>
      </c>
      <c r="B8" s="17" t="s">
        <v>55</v>
      </c>
      <c r="C8" s="51">
        <f>VLOOKUP($B8,VAN!$B$48:$AX$56,49,0)</f>
        <v>8</v>
      </c>
      <c r="D8" s="52">
        <f>VLOOKUP($B8,VAN!$B$48:$AX$56,48,0)</f>
        <v>0.95061728395061729</v>
      </c>
      <c r="E8" s="52">
        <f t="shared" si="3"/>
        <v>0.15684618217979118</v>
      </c>
      <c r="F8" s="45">
        <f>VLOOKUP($B8,ANH!$B$48:$P$56,15,0)</f>
        <v>5</v>
      </c>
      <c r="G8" s="52">
        <f>VLOOKUP($B8,ANH!$B$48:$P$56,14,0)</f>
        <v>0.61728395061728392</v>
      </c>
      <c r="H8" s="52">
        <f t="shared" si="4"/>
        <v>0.43777733540228947</v>
      </c>
      <c r="I8" s="45">
        <f>VLOOKUP($B8,TOAN!$B$48:$AX$56,49,0)</f>
        <v>4</v>
      </c>
      <c r="J8" s="52">
        <f>VLOOKUP($B8,TOAN!$B$48:$AX$56,48,0)</f>
        <v>0.62962962962962965</v>
      </c>
      <c r="K8" s="53">
        <f t="shared" si="5"/>
        <v>0.41750006381295146</v>
      </c>
      <c r="M8" s="16">
        <v>4</v>
      </c>
      <c r="N8" s="17" t="s">
        <v>55</v>
      </c>
      <c r="O8" s="47">
        <f t="shared" si="0"/>
        <v>-6</v>
      </c>
      <c r="P8" s="44">
        <f t="shared" si="1"/>
        <v>1</v>
      </c>
      <c r="Q8" s="44">
        <f t="shared" si="2"/>
        <v>0</v>
      </c>
    </row>
    <row r="9" spans="1:17" x14ac:dyDescent="0.25">
      <c r="A9" s="16">
        <v>5</v>
      </c>
      <c r="B9" s="17" t="s">
        <v>56</v>
      </c>
      <c r="C9" s="51">
        <f>VLOOKUP($B9,VAN!$B$48:$AX$56,49,0)</f>
        <v>43</v>
      </c>
      <c r="D9" s="52">
        <f>VLOOKUP($B9,VAN!$B$48:$AX$56,48,0)</f>
        <v>0.80829015544041449</v>
      </c>
      <c r="E9" s="52">
        <f t="shared" si="3"/>
        <v>1.4519053669588389E-2</v>
      </c>
      <c r="F9" s="45">
        <f>VLOOKUP($B9,ANH!$B$48:$P$56,15,0)</f>
        <v>26</v>
      </c>
      <c r="G9" s="52">
        <f>VLOOKUP($B9,ANH!$B$48:$P$56,14,0)</f>
        <v>0.19170984455958548</v>
      </c>
      <c r="H9" s="52">
        <f t="shared" si="4"/>
        <v>1.2203229344591005E-2</v>
      </c>
      <c r="I9" s="45">
        <f>VLOOKUP($B9,TOAN!$B$48:$AX$56,49,0)</f>
        <v>24</v>
      </c>
      <c r="J9" s="52">
        <f>VLOOKUP($B9,TOAN!$B$48:$AX$56,48,0)</f>
        <v>0.22797927461139897</v>
      </c>
      <c r="K9" s="53">
        <f t="shared" si="5"/>
        <v>1.5849708794720807E-2</v>
      </c>
      <c r="M9" s="16">
        <v>5</v>
      </c>
      <c r="N9" s="17" t="s">
        <v>56</v>
      </c>
      <c r="O9" s="44">
        <f t="shared" si="0"/>
        <v>35</v>
      </c>
      <c r="P9" s="44">
        <f t="shared" si="1"/>
        <v>32</v>
      </c>
      <c r="Q9" s="44">
        <f t="shared" si="2"/>
        <v>38</v>
      </c>
    </row>
    <row r="10" spans="1:17" x14ac:dyDescent="0.25">
      <c r="A10" s="16">
        <v>6</v>
      </c>
      <c r="B10" s="17" t="s">
        <v>57</v>
      </c>
      <c r="C10" s="51">
        <f>VLOOKUP($B10,VAN!$B$48:$AX$56,49,0)</f>
        <v>80</v>
      </c>
      <c r="D10" s="52">
        <f>VLOOKUP($B10,VAN!$B$48:$AX$56,48,0)</f>
        <v>0.59375</v>
      </c>
      <c r="E10" s="52">
        <f t="shared" si="3"/>
        <v>-0.2000211017708261</v>
      </c>
      <c r="F10" s="45">
        <f>VLOOKUP($B10,ANH!$B$48:$P$56,15,0)</f>
        <v>40</v>
      </c>
      <c r="G10" s="52">
        <f>VLOOKUP($B10,ANH!$B$48:$P$56,14,0)</f>
        <v>0.125</v>
      </c>
      <c r="H10" s="52">
        <f t="shared" si="4"/>
        <v>-5.4506615214994475E-2</v>
      </c>
      <c r="I10" s="45">
        <f>VLOOKUP($B10,TOAN!$B$48:$AX$56,49,0)</f>
        <v>11</v>
      </c>
      <c r="J10" s="52">
        <f>VLOOKUP($B10,TOAN!$B$48:$AX$56,48,0)</f>
        <v>0.34375</v>
      </c>
      <c r="K10" s="53">
        <f t="shared" si="5"/>
        <v>0.13162043418332184</v>
      </c>
      <c r="M10" s="16">
        <v>6</v>
      </c>
      <c r="N10" s="17" t="s">
        <v>57</v>
      </c>
      <c r="O10" s="44">
        <f t="shared" si="0"/>
        <v>3</v>
      </c>
      <c r="P10" s="44">
        <f t="shared" si="1"/>
        <v>34</v>
      </c>
      <c r="Q10" s="44">
        <f t="shared" si="2"/>
        <v>54</v>
      </c>
    </row>
    <row r="11" spans="1:17" x14ac:dyDescent="0.25">
      <c r="A11" s="16">
        <v>7</v>
      </c>
      <c r="B11" s="17" t="s">
        <v>58</v>
      </c>
      <c r="C11" s="51">
        <f>VLOOKUP($B11,VAN!$B$48:$AX$56,49,0)</f>
        <v>60</v>
      </c>
      <c r="D11" s="52">
        <f>VLOOKUP($B11,VAN!$B$48:$AX$56,48,0)</f>
        <v>0.73333333333333328</v>
      </c>
      <c r="E11" s="52">
        <f t="shared" si="3"/>
        <v>-6.0437768437492823E-2</v>
      </c>
      <c r="F11" s="45">
        <f>VLOOKUP($B11,ANH!$B$48:$P$56,15,0)</f>
        <v>59</v>
      </c>
      <c r="G11" s="52">
        <f>VLOOKUP($B11,ANH!$B$48:$P$56,14,0)</f>
        <v>8.3333333333333329E-2</v>
      </c>
      <c r="H11" s="52">
        <f t="shared" si="4"/>
        <v>-9.6173281881661146E-2</v>
      </c>
      <c r="I11" s="45">
        <f>VLOOKUP($B11,TOAN!$B$48:$AX$56,49,0)</f>
        <v>59</v>
      </c>
      <c r="J11" s="52">
        <f>VLOOKUP($B11,TOAN!$B$48:$AX$56,48,0)</f>
        <v>0.12290502793296089</v>
      </c>
      <c r="K11" s="53">
        <f t="shared" si="5"/>
        <v>-8.9224537883717273E-2</v>
      </c>
      <c r="M11" s="16">
        <v>7</v>
      </c>
      <c r="N11" s="17" t="s">
        <v>58</v>
      </c>
      <c r="O11" s="44">
        <f t="shared" si="0"/>
        <v>11</v>
      </c>
      <c r="P11" s="44">
        <f t="shared" si="1"/>
        <v>6</v>
      </c>
      <c r="Q11" s="47">
        <f t="shared" si="2"/>
        <v>-26</v>
      </c>
    </row>
    <row r="12" spans="1:17" x14ac:dyDescent="0.25">
      <c r="A12" s="16">
        <v>8</v>
      </c>
      <c r="B12" s="17" t="s">
        <v>59</v>
      </c>
      <c r="C12" s="51">
        <f>VLOOKUP($B12,VAN!$B$48:$AX$56,49,0)</f>
        <v>40</v>
      </c>
      <c r="D12" s="52">
        <f>VLOOKUP($B12,VAN!$B$48:$AX$56,48,0)</f>
        <v>0.81730769230769229</v>
      </c>
      <c r="E12" s="52">
        <f t="shared" si="3"/>
        <v>2.3536590536866187E-2</v>
      </c>
      <c r="F12" s="45">
        <f>VLOOKUP($B12,ANH!$B$48:$P$56,15,0)</f>
        <v>68</v>
      </c>
      <c r="G12" s="52">
        <f>VLOOKUP($B12,ANH!$B$48:$P$56,14,0)</f>
        <v>6.7307692307692304E-2</v>
      </c>
      <c r="H12" s="52">
        <f t="shared" si="4"/>
        <v>-0.11219892290730217</v>
      </c>
      <c r="I12" s="45">
        <f>VLOOKUP($B12,TOAN!$B$48:$AX$56,49,0)</f>
        <v>49</v>
      </c>
      <c r="J12" s="52">
        <f>VLOOKUP($B12,TOAN!$B$48:$AX$56,48,0)</f>
        <v>0.15384615384615385</v>
      </c>
      <c r="K12" s="53">
        <f t="shared" si="5"/>
        <v>-5.8283411970524307E-2</v>
      </c>
      <c r="M12" s="16">
        <v>8</v>
      </c>
      <c r="N12" s="17" t="s">
        <v>59</v>
      </c>
      <c r="O12" s="44">
        <f t="shared" si="0"/>
        <v>33</v>
      </c>
      <c r="P12" s="44">
        <f t="shared" si="1"/>
        <v>12</v>
      </c>
      <c r="Q12" s="44">
        <f t="shared" si="2"/>
        <v>35</v>
      </c>
    </row>
    <row r="13" spans="1:17" x14ac:dyDescent="0.25">
      <c r="A13" s="16">
        <v>9</v>
      </c>
      <c r="B13" s="17" t="s">
        <v>60</v>
      </c>
      <c r="C13" s="51">
        <f>VLOOKUP($B13,VAN!$B$48:$AX$56,49,0)</f>
        <v>46</v>
      </c>
      <c r="D13" s="52">
        <f>VLOOKUP($B13,VAN!$B$48:$AX$56,48,0)</f>
        <v>0.78181818181818186</v>
      </c>
      <c r="E13" s="52">
        <f t="shared" si="3"/>
        <v>-1.1952919952644248E-2</v>
      </c>
      <c r="F13" s="45">
        <f>VLOOKUP($B13,ANH!$B$48:$P$56,15,0)</f>
        <v>83</v>
      </c>
      <c r="G13" s="52">
        <f>VLOOKUP($B13,ANH!$B$48:$P$56,14,0)</f>
        <v>2.7272727272727271E-2</v>
      </c>
      <c r="H13" s="52">
        <f t="shared" si="4"/>
        <v>-0.15223388794226719</v>
      </c>
      <c r="I13" s="45">
        <f>VLOOKUP($B13,TOAN!$B$48:$AX$56,49,0)</f>
        <v>42</v>
      </c>
      <c r="J13" s="52">
        <f>VLOOKUP($B13,TOAN!$B$48:$AX$56,48,0)</f>
        <v>0.17272727272727273</v>
      </c>
      <c r="K13" s="53">
        <f t="shared" si="5"/>
        <v>-3.9402293089405432E-2</v>
      </c>
      <c r="M13" s="16">
        <v>9</v>
      </c>
      <c r="N13" s="17" t="s">
        <v>60</v>
      </c>
      <c r="O13" s="44">
        <f t="shared" si="0"/>
        <v>26</v>
      </c>
      <c r="P13" s="47">
        <f t="shared" si="1"/>
        <v>-2</v>
      </c>
      <c r="Q13" s="44">
        <f t="shared" si="2"/>
        <v>0</v>
      </c>
    </row>
    <row r="14" spans="1:17" x14ac:dyDescent="0.25">
      <c r="A14" s="74" t="s">
        <v>125</v>
      </c>
      <c r="B14" s="74"/>
      <c r="C14" s="31"/>
      <c r="D14" s="54">
        <f>VAN!AW104</f>
        <v>0.7937711017708261</v>
      </c>
      <c r="E14" s="54"/>
      <c r="F14" s="31"/>
      <c r="G14" s="54">
        <f>ANH!O104</f>
        <v>0.17950661521499447</v>
      </c>
      <c r="H14" s="54"/>
      <c r="I14" s="31"/>
      <c r="J14" s="54">
        <f>TOAN!AW104</f>
        <v>0.21212956581667816</v>
      </c>
      <c r="K14" s="55"/>
    </row>
    <row r="16" spans="1:17" x14ac:dyDescent="0.25">
      <c r="A16" s="75" t="s">
        <v>118</v>
      </c>
      <c r="B16" s="75" t="s">
        <v>119</v>
      </c>
      <c r="C16" s="73" t="s">
        <v>129</v>
      </c>
      <c r="D16" s="73"/>
      <c r="E16" s="73"/>
      <c r="F16" s="73"/>
      <c r="G16" s="73"/>
      <c r="H16" s="73"/>
      <c r="I16" s="73"/>
      <c r="J16" s="73"/>
      <c r="K16" s="73"/>
    </row>
    <row r="17" spans="1:11" x14ac:dyDescent="0.25">
      <c r="A17" s="76"/>
      <c r="B17" s="76"/>
      <c r="C17" s="73" t="s">
        <v>120</v>
      </c>
      <c r="D17" s="73"/>
      <c r="E17" s="73"/>
      <c r="F17" s="73" t="s">
        <v>121</v>
      </c>
      <c r="G17" s="73"/>
      <c r="H17" s="73"/>
      <c r="I17" s="73" t="s">
        <v>122</v>
      </c>
      <c r="J17" s="73"/>
      <c r="K17" s="73"/>
    </row>
    <row r="18" spans="1:11" x14ac:dyDescent="0.25">
      <c r="A18" s="77"/>
      <c r="B18" s="77"/>
      <c r="C18" s="49" t="s">
        <v>126</v>
      </c>
      <c r="D18" s="49" t="s">
        <v>124</v>
      </c>
      <c r="E18" s="50" t="s">
        <v>127</v>
      </c>
      <c r="F18" s="49" t="s">
        <v>126</v>
      </c>
      <c r="G18" s="49" t="s">
        <v>124</v>
      </c>
      <c r="H18" s="50" t="s">
        <v>127</v>
      </c>
      <c r="I18" s="49" t="s">
        <v>126</v>
      </c>
      <c r="J18" s="49" t="s">
        <v>124</v>
      </c>
      <c r="K18" s="49" t="s">
        <v>127</v>
      </c>
    </row>
    <row r="19" spans="1:11" x14ac:dyDescent="0.25">
      <c r="A19" s="16">
        <v>1</v>
      </c>
      <c r="B19" s="17" t="s">
        <v>52</v>
      </c>
      <c r="C19" s="51">
        <v>69</v>
      </c>
      <c r="D19" s="52">
        <v>0.68062827225130895</v>
      </c>
      <c r="E19" s="52">
        <v>-0.10105869211495178</v>
      </c>
      <c r="F19" s="45">
        <v>82</v>
      </c>
      <c r="G19" s="52">
        <v>6.8062827225130892E-2</v>
      </c>
      <c r="H19" s="52">
        <v>-0.11144378798986358</v>
      </c>
      <c r="I19" s="45">
        <v>69</v>
      </c>
      <c r="J19" s="52">
        <v>0.21465968586387435</v>
      </c>
      <c r="K19" s="53">
        <v>2.5301200471961882E-3</v>
      </c>
    </row>
    <row r="20" spans="1:11" x14ac:dyDescent="0.25">
      <c r="A20" s="16">
        <v>2</v>
      </c>
      <c r="B20" s="17" t="s">
        <v>53</v>
      </c>
      <c r="C20" s="51">
        <v>80</v>
      </c>
      <c r="D20" s="52">
        <v>0.60215053763440862</v>
      </c>
      <c r="E20" s="52">
        <v>-0.17953642673185211</v>
      </c>
      <c r="F20" s="45">
        <v>51</v>
      </c>
      <c r="G20" s="52">
        <v>0.20430107526881722</v>
      </c>
      <c r="H20" s="52">
        <v>2.4794460053822742E-2</v>
      </c>
      <c r="I20" s="45">
        <v>45</v>
      </c>
      <c r="J20" s="52">
        <v>0.31182795698924731</v>
      </c>
      <c r="K20" s="53">
        <v>9.9698391172569151E-2</v>
      </c>
    </row>
    <row r="21" spans="1:11" x14ac:dyDescent="0.25">
      <c r="A21" s="16">
        <v>3</v>
      </c>
      <c r="B21" s="17" t="s">
        <v>54</v>
      </c>
      <c r="C21" s="51">
        <v>67</v>
      </c>
      <c r="D21" s="52">
        <v>0.68674698795180722</v>
      </c>
      <c r="E21" s="52">
        <v>-9.4939976414453509E-2</v>
      </c>
      <c r="F21" s="45">
        <v>57</v>
      </c>
      <c r="G21" s="52">
        <v>0.16265060240963855</v>
      </c>
      <c r="H21" s="52">
        <v>-1.6856012805355924E-2</v>
      </c>
      <c r="I21" s="45">
        <v>82</v>
      </c>
      <c r="J21" s="52">
        <v>0.10843373493975904</v>
      </c>
      <c r="K21" s="53">
        <v>-0.10369583087691912</v>
      </c>
    </row>
    <row r="22" spans="1:11" x14ac:dyDescent="0.25">
      <c r="A22" s="16">
        <v>4</v>
      </c>
      <c r="B22" s="17" t="s">
        <v>55</v>
      </c>
      <c r="C22" s="51">
        <v>2</v>
      </c>
      <c r="D22" s="52">
        <v>0.97701149425287359</v>
      </c>
      <c r="E22" s="52">
        <v>0.19532452988661286</v>
      </c>
      <c r="F22" s="45">
        <v>6</v>
      </c>
      <c r="G22" s="52">
        <v>0.7931034482758621</v>
      </c>
      <c r="H22" s="52">
        <v>0.61359683306086765</v>
      </c>
      <c r="I22" s="45">
        <v>4</v>
      </c>
      <c r="J22" s="52">
        <v>0.89655172413793105</v>
      </c>
      <c r="K22" s="53">
        <v>0.68442215832125286</v>
      </c>
    </row>
    <row r="23" spans="1:11" x14ac:dyDescent="0.25">
      <c r="A23" s="16">
        <v>5</v>
      </c>
      <c r="B23" s="17" t="s">
        <v>56</v>
      </c>
      <c r="C23" s="51">
        <v>78</v>
      </c>
      <c r="D23" s="52">
        <v>0.61538461538461542</v>
      </c>
      <c r="E23" s="52">
        <v>-0.16630234898164531</v>
      </c>
      <c r="F23" s="45">
        <v>58</v>
      </c>
      <c r="G23" s="52">
        <v>0.15897435897435896</v>
      </c>
      <c r="H23" s="52">
        <v>-2.053225624063551E-2</v>
      </c>
      <c r="I23" s="45">
        <v>62</v>
      </c>
      <c r="J23" s="52">
        <v>0.2422680412371134</v>
      </c>
      <c r="K23" s="53">
        <v>3.013847542043524E-2</v>
      </c>
    </row>
    <row r="24" spans="1:11" x14ac:dyDescent="0.25">
      <c r="A24" s="16">
        <v>6</v>
      </c>
      <c r="B24" s="17" t="s">
        <v>57</v>
      </c>
      <c r="C24" s="51">
        <v>83</v>
      </c>
      <c r="D24" s="52">
        <v>0.43333333333333335</v>
      </c>
      <c r="E24" s="52">
        <v>-0.34835363103292738</v>
      </c>
      <c r="F24" s="45">
        <v>74</v>
      </c>
      <c r="G24" s="52">
        <v>0.1</v>
      </c>
      <c r="H24" s="52">
        <v>-7.9506615214994469E-2</v>
      </c>
      <c r="I24" s="45">
        <v>65</v>
      </c>
      <c r="J24" s="52">
        <v>0.23333333333333334</v>
      </c>
      <c r="K24" s="53">
        <v>2.1203767516655175E-2</v>
      </c>
    </row>
    <row r="25" spans="1:11" x14ac:dyDescent="0.25">
      <c r="A25" s="16">
        <v>7</v>
      </c>
      <c r="B25" s="17" t="s">
        <v>58</v>
      </c>
      <c r="C25" s="51">
        <v>71</v>
      </c>
      <c r="D25" s="52">
        <v>0.66666666666666663</v>
      </c>
      <c r="E25" s="52">
        <v>-0.1150202976995941</v>
      </c>
      <c r="F25" s="45">
        <v>65</v>
      </c>
      <c r="G25" s="52">
        <v>0.14285714285714285</v>
      </c>
      <c r="H25" s="52">
        <v>-3.6649472357851626E-2</v>
      </c>
      <c r="I25" s="45">
        <v>33</v>
      </c>
      <c r="J25" s="52">
        <v>0.35978835978835977</v>
      </c>
      <c r="K25" s="53">
        <v>0.14765879397168161</v>
      </c>
    </row>
    <row r="26" spans="1:11" x14ac:dyDescent="0.25">
      <c r="A26" s="16">
        <v>8</v>
      </c>
      <c r="B26" s="17" t="s">
        <v>59</v>
      </c>
      <c r="C26" s="51">
        <v>73</v>
      </c>
      <c r="D26" s="52">
        <v>0.64864864864864868</v>
      </c>
      <c r="E26" s="52">
        <v>-0.13303831571761204</v>
      </c>
      <c r="F26" s="45">
        <v>80</v>
      </c>
      <c r="G26" s="52">
        <v>7.2072072072072071E-2</v>
      </c>
      <c r="H26" s="52">
        <v>-0.1074345431429224</v>
      </c>
      <c r="I26" s="45">
        <v>84</v>
      </c>
      <c r="J26" s="52">
        <v>9.90990990990991E-2</v>
      </c>
      <c r="K26" s="53">
        <v>-0.11303046671757906</v>
      </c>
    </row>
    <row r="27" spans="1:11" x14ac:dyDescent="0.25">
      <c r="A27" s="16">
        <v>9</v>
      </c>
      <c r="B27" s="17" t="s">
        <v>60</v>
      </c>
      <c r="C27" s="51">
        <v>72</v>
      </c>
      <c r="D27" s="52">
        <v>0.66379310344827591</v>
      </c>
      <c r="E27" s="52">
        <v>-0.11789386091798482</v>
      </c>
      <c r="F27" s="45">
        <v>81</v>
      </c>
      <c r="G27" s="52">
        <v>6.8965517241379309E-2</v>
      </c>
      <c r="H27" s="52">
        <v>-0.11054109797361517</v>
      </c>
      <c r="I27" s="45">
        <v>42</v>
      </c>
      <c r="J27" s="52">
        <v>0.32758620689655171</v>
      </c>
      <c r="K27" s="53">
        <v>0.11545664107987355</v>
      </c>
    </row>
    <row r="28" spans="1:11" x14ac:dyDescent="0.25">
      <c r="A28" s="74" t="s">
        <v>125</v>
      </c>
      <c r="B28" s="74"/>
      <c r="C28" s="31"/>
      <c r="D28" s="54">
        <v>0.78168696436626073</v>
      </c>
      <c r="E28" s="54"/>
      <c r="F28" s="31"/>
      <c r="G28" s="54">
        <v>0.17950661521499447</v>
      </c>
      <c r="H28" s="54"/>
      <c r="I28" s="31"/>
      <c r="J28" s="54">
        <v>0.21212956581667816</v>
      </c>
      <c r="K28" s="55"/>
    </row>
    <row r="30" spans="1:11" s="46" customFormat="1" ht="30.75" customHeight="1" x14ac:dyDescent="0.25">
      <c r="F30" s="1"/>
      <c r="G30" s="1"/>
      <c r="H30" s="1"/>
      <c r="I30" s="1"/>
      <c r="J30" s="1"/>
      <c r="K30" s="1"/>
    </row>
    <row r="31" spans="1:11" x14ac:dyDescent="0.25">
      <c r="F31" s="1"/>
      <c r="G31" s="1"/>
      <c r="H31" s="1"/>
      <c r="I31" s="1"/>
    </row>
    <row r="32" spans="1:11" x14ac:dyDescent="0.25">
      <c r="F32" s="1"/>
      <c r="G32" s="1"/>
      <c r="H32" s="1"/>
      <c r="I32" s="1"/>
    </row>
    <row r="33" spans="6:9" x14ac:dyDescent="0.25">
      <c r="F33" s="1"/>
      <c r="G33" s="1"/>
      <c r="H33" s="1"/>
      <c r="I33" s="1"/>
    </row>
    <row r="34" spans="6:9" x14ac:dyDescent="0.25">
      <c r="F34" s="1"/>
      <c r="G34" s="1"/>
      <c r="H34" s="1"/>
      <c r="I34" s="1"/>
    </row>
    <row r="35" spans="6:9" x14ac:dyDescent="0.25">
      <c r="F35" s="1"/>
      <c r="G35" s="1"/>
      <c r="H35" s="1"/>
      <c r="I35" s="1"/>
    </row>
    <row r="36" spans="6:9" x14ac:dyDescent="0.25">
      <c r="F36" s="1"/>
      <c r="G36" s="1"/>
      <c r="H36" s="1"/>
      <c r="I36" s="1"/>
    </row>
    <row r="37" spans="6:9" x14ac:dyDescent="0.25">
      <c r="F37" s="1"/>
      <c r="G37" s="1"/>
      <c r="H37" s="1"/>
      <c r="I37" s="1"/>
    </row>
    <row r="38" spans="6:9" x14ac:dyDescent="0.25">
      <c r="F38" s="1"/>
      <c r="G38" s="1"/>
      <c r="H38" s="1"/>
      <c r="I38" s="1"/>
    </row>
    <row r="39" spans="6:9" x14ac:dyDescent="0.25">
      <c r="F39" s="1"/>
      <c r="G39" s="1"/>
      <c r="H39" s="1"/>
      <c r="I39" s="1"/>
    </row>
    <row r="40" spans="6:9" x14ac:dyDescent="0.25">
      <c r="F40" s="1"/>
      <c r="G40" s="1"/>
      <c r="H40" s="1"/>
      <c r="I40" s="1"/>
    </row>
  </sheetData>
  <mergeCells count="18">
    <mergeCell ref="C2:K2"/>
    <mergeCell ref="B2:B4"/>
    <mergeCell ref="M1:Q2"/>
    <mergeCell ref="O3:Q3"/>
    <mergeCell ref="M3:M4"/>
    <mergeCell ref="N3:N4"/>
    <mergeCell ref="A28:B28"/>
    <mergeCell ref="A2:A4"/>
    <mergeCell ref="A16:A18"/>
    <mergeCell ref="B16:B18"/>
    <mergeCell ref="C16:K16"/>
    <mergeCell ref="C17:E17"/>
    <mergeCell ref="F17:H17"/>
    <mergeCell ref="I17:K17"/>
    <mergeCell ref="A14:B14"/>
    <mergeCell ref="C3:E3"/>
    <mergeCell ref="F3:H3"/>
    <mergeCell ref="I3:K3"/>
  </mergeCells>
  <pageMargins left="0.5" right="0.5" top="0.5" bottom="0.56999999999999995" header="0.3" footer="0.3"/>
  <pageSetup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VAN</vt:lpstr>
      <vt:lpstr>ANH</vt:lpstr>
      <vt:lpstr>TOAN</vt:lpstr>
      <vt:lpstr>Thong ke</vt:lpstr>
      <vt:lpstr>anhss</vt:lpstr>
      <vt:lpstr>ss</vt:lpstr>
      <vt:lpstr>toanss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 Vo Hoang</dc:creator>
  <cp:lastModifiedBy>THUONG</cp:lastModifiedBy>
  <cp:lastPrinted>2019-06-14T10:33:09Z</cp:lastPrinted>
  <dcterms:created xsi:type="dcterms:W3CDTF">2019-06-13T09:34:37Z</dcterms:created>
  <dcterms:modified xsi:type="dcterms:W3CDTF">2019-06-14T10:41:36Z</dcterms:modified>
</cp:coreProperties>
</file>